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0" windowWidth="15480" windowHeight="7830"/>
  </bookViews>
  <sheets>
    <sheet name="결산(1-6)" sheetId="1" r:id="rId1"/>
    <sheet name="수입지출현황(2-6)" sheetId="2" r:id="rId2"/>
    <sheet name="도시락外(3-6)" sheetId="3" r:id="rId3"/>
    <sheet name="후원금(4-6)" sheetId="4" r:id="rId4"/>
    <sheet name="협찬물품(5-6)" sheetId="5" r:id="rId5"/>
    <sheet name="참석인원(6-6)" sheetId="6" r:id="rId6"/>
  </sheets>
  <calcPr calcId="125725"/>
</workbook>
</file>

<file path=xl/calcChain.xml><?xml version="1.0" encoding="utf-8"?>
<calcChain xmlns="http://schemas.openxmlformats.org/spreadsheetml/2006/main">
  <c r="D48" i="4"/>
  <c r="H47"/>
  <c r="H48" s="1"/>
  <c r="E43" i="6"/>
  <c r="D43"/>
  <c r="C43"/>
  <c r="C5"/>
  <c r="C21" i="1"/>
  <c r="G28" i="5"/>
  <c r="G26"/>
  <c r="G25"/>
  <c r="G24"/>
  <c r="G23"/>
  <c r="G22"/>
  <c r="G20"/>
  <c r="G19"/>
  <c r="G17"/>
  <c r="G16"/>
  <c r="G15"/>
  <c r="G14"/>
  <c r="G13"/>
  <c r="G12"/>
  <c r="G11"/>
  <c r="G10"/>
  <c r="G9"/>
  <c r="G8"/>
  <c r="G7"/>
  <c r="G5"/>
  <c r="G42" s="1"/>
  <c r="O41" i="3"/>
  <c r="L41"/>
  <c r="J41"/>
  <c r="H41"/>
  <c r="F41"/>
  <c r="D41"/>
  <c r="B41"/>
  <c r="M39"/>
  <c r="K39"/>
  <c r="I39"/>
  <c r="G39"/>
  <c r="N39" s="1"/>
  <c r="E39"/>
  <c r="C39"/>
  <c r="M38"/>
  <c r="K38"/>
  <c r="I38"/>
  <c r="G38"/>
  <c r="E38"/>
  <c r="N38" s="1"/>
  <c r="C38"/>
  <c r="M37"/>
  <c r="K37"/>
  <c r="I37"/>
  <c r="G37"/>
  <c r="E37"/>
  <c r="C37"/>
  <c r="M36"/>
  <c r="K36"/>
  <c r="I36"/>
  <c r="G36"/>
  <c r="E36"/>
  <c r="N36" s="1"/>
  <c r="C36"/>
  <c r="M35"/>
  <c r="K35"/>
  <c r="I35"/>
  <c r="G35"/>
  <c r="N35" s="1"/>
  <c r="E35"/>
  <c r="C35"/>
  <c r="M34"/>
  <c r="K34"/>
  <c r="I34"/>
  <c r="G34"/>
  <c r="E34"/>
  <c r="N34" s="1"/>
  <c r="C34"/>
  <c r="M33"/>
  <c r="K33"/>
  <c r="I33"/>
  <c r="G33"/>
  <c r="N33" s="1"/>
  <c r="E33"/>
  <c r="C33"/>
  <c r="M32"/>
  <c r="K32"/>
  <c r="I32"/>
  <c r="G32"/>
  <c r="E32"/>
  <c r="N32" s="1"/>
  <c r="C32"/>
  <c r="M31"/>
  <c r="K31"/>
  <c r="I31"/>
  <c r="G31"/>
  <c r="N31" s="1"/>
  <c r="E31"/>
  <c r="C31"/>
  <c r="M30"/>
  <c r="K30"/>
  <c r="I30"/>
  <c r="G30"/>
  <c r="E30"/>
  <c r="N30" s="1"/>
  <c r="C30"/>
  <c r="M29"/>
  <c r="K29"/>
  <c r="I29"/>
  <c r="G29"/>
  <c r="N29" s="1"/>
  <c r="E29"/>
  <c r="C29"/>
  <c r="M28"/>
  <c r="K28"/>
  <c r="I28"/>
  <c r="G28"/>
  <c r="E28"/>
  <c r="N28" s="1"/>
  <c r="C28"/>
  <c r="M27"/>
  <c r="K27"/>
  <c r="I27"/>
  <c r="G27"/>
  <c r="N27" s="1"/>
  <c r="E27"/>
  <c r="C27"/>
  <c r="M26"/>
  <c r="K26"/>
  <c r="I26"/>
  <c r="G26"/>
  <c r="E26"/>
  <c r="N26" s="1"/>
  <c r="C26"/>
  <c r="M25"/>
  <c r="K25"/>
  <c r="I25"/>
  <c r="G25"/>
  <c r="N25" s="1"/>
  <c r="E25"/>
  <c r="C25"/>
  <c r="M24"/>
  <c r="K24"/>
  <c r="I24"/>
  <c r="G24"/>
  <c r="E24"/>
  <c r="N24" s="1"/>
  <c r="C24"/>
  <c r="M23"/>
  <c r="K23"/>
  <c r="I23"/>
  <c r="G23"/>
  <c r="N23" s="1"/>
  <c r="E23"/>
  <c r="C23"/>
  <c r="M22"/>
  <c r="K22"/>
  <c r="I22"/>
  <c r="G22"/>
  <c r="E22"/>
  <c r="N22" s="1"/>
  <c r="C22"/>
  <c r="M21"/>
  <c r="K21"/>
  <c r="I21"/>
  <c r="G21"/>
  <c r="N21" s="1"/>
  <c r="E21"/>
  <c r="C21"/>
  <c r="M20"/>
  <c r="K20"/>
  <c r="I20"/>
  <c r="G20"/>
  <c r="E20"/>
  <c r="N20" s="1"/>
  <c r="C20"/>
  <c r="M19"/>
  <c r="K19"/>
  <c r="I19"/>
  <c r="G19"/>
  <c r="N19" s="1"/>
  <c r="E19"/>
  <c r="C19"/>
  <c r="M18"/>
  <c r="K18"/>
  <c r="I18"/>
  <c r="G18"/>
  <c r="E18"/>
  <c r="N18" s="1"/>
  <c r="C18"/>
  <c r="M17"/>
  <c r="K17"/>
  <c r="I17"/>
  <c r="G17"/>
  <c r="N17" s="1"/>
  <c r="E17"/>
  <c r="C17"/>
  <c r="M16"/>
  <c r="K16"/>
  <c r="I16"/>
  <c r="G16"/>
  <c r="E16"/>
  <c r="N16" s="1"/>
  <c r="C16"/>
  <c r="M15"/>
  <c r="K15"/>
  <c r="I15"/>
  <c r="G15"/>
  <c r="N15" s="1"/>
  <c r="E15"/>
  <c r="C15"/>
  <c r="M14"/>
  <c r="K14"/>
  <c r="I14"/>
  <c r="G14"/>
  <c r="E14"/>
  <c r="N14" s="1"/>
  <c r="C14"/>
  <c r="M13"/>
  <c r="K13"/>
  <c r="I13"/>
  <c r="G13"/>
  <c r="N13" s="1"/>
  <c r="E13"/>
  <c r="C13"/>
  <c r="M12"/>
  <c r="K12"/>
  <c r="I12"/>
  <c r="G12"/>
  <c r="E12"/>
  <c r="N12" s="1"/>
  <c r="C12"/>
  <c r="M11"/>
  <c r="K11"/>
  <c r="I11"/>
  <c r="G11"/>
  <c r="N11" s="1"/>
  <c r="E11"/>
  <c r="C11"/>
  <c r="M10"/>
  <c r="K10"/>
  <c r="I10"/>
  <c r="G10"/>
  <c r="E10"/>
  <c r="N10" s="1"/>
  <c r="C10"/>
  <c r="M9"/>
  <c r="K9"/>
  <c r="I9"/>
  <c r="G9"/>
  <c r="N9" s="1"/>
  <c r="E9"/>
  <c r="C9"/>
  <c r="M8"/>
  <c r="K8"/>
  <c r="I8"/>
  <c r="G8"/>
  <c r="E8"/>
  <c r="N8" s="1"/>
  <c r="C8"/>
  <c r="M7"/>
  <c r="M41" s="1"/>
  <c r="K7"/>
  <c r="K41" s="1"/>
  <c r="I7"/>
  <c r="I41" s="1"/>
  <c r="G7"/>
  <c r="G41" s="1"/>
  <c r="E7"/>
  <c r="E41" s="1"/>
  <c r="C7"/>
  <c r="C41" s="1"/>
  <c r="N37" l="1"/>
  <c r="N7"/>
  <c r="N41" s="1"/>
  <c r="C27" i="2" l="1"/>
  <c r="E25"/>
  <c r="C32" i="1"/>
  <c r="C12"/>
  <c r="E26" i="2" l="1"/>
  <c r="E27" s="1"/>
  <c r="C35" i="1"/>
</calcChain>
</file>

<file path=xl/sharedStrings.xml><?xml version="1.0" encoding="utf-8"?>
<sst xmlns="http://schemas.openxmlformats.org/spreadsheetml/2006/main" count="271" uniqueCount="235">
  <si>
    <r>
      <rPr>
        <b/>
        <sz val="10.5"/>
        <rFont val="돋움"/>
        <family val="3"/>
        <charset val="129"/>
      </rPr>
      <t>순</t>
    </r>
    <r>
      <rPr>
        <b/>
        <sz val="10.5"/>
        <rFont val="Arial"/>
        <family val="2"/>
      </rPr>
      <t xml:space="preserve"> </t>
    </r>
    <phoneticPr fontId="1" type="noConversion"/>
  </si>
  <si>
    <t>금액</t>
    <phoneticPr fontId="1" type="noConversion"/>
  </si>
  <si>
    <t>항 목</t>
    <phoneticPr fontId="1" type="noConversion"/>
  </si>
  <si>
    <t>비고</t>
    <phoneticPr fontId="1" type="noConversion"/>
  </si>
  <si>
    <t>참가비</t>
    <phoneticPr fontId="1" type="noConversion"/>
  </si>
  <si>
    <t>참가인수,방명록 기재기준-750명</t>
    <phoneticPr fontId="1" type="noConversion"/>
  </si>
  <si>
    <t>"회"별 분담금</t>
    <phoneticPr fontId="1" type="noConversion"/>
  </si>
  <si>
    <t xml:space="preserve"> - list 별첨</t>
    <phoneticPr fontId="1" type="noConversion"/>
  </si>
  <si>
    <t>기념품</t>
    <phoneticPr fontId="1" type="noConversion"/>
  </si>
  <si>
    <t>최다참가상</t>
    <phoneticPr fontId="1" type="noConversion"/>
  </si>
  <si>
    <t>VIP식대</t>
    <phoneticPr fontId="1" type="noConversion"/>
  </si>
  <si>
    <t>스텝 티셔츠</t>
    <phoneticPr fontId="1" type="noConversion"/>
  </si>
  <si>
    <t>VIP 와인</t>
    <phoneticPr fontId="1" type="noConversion"/>
  </si>
  <si>
    <t>회의비</t>
    <phoneticPr fontId="1" type="noConversion"/>
  </si>
  <si>
    <t>초청장 발송</t>
    <phoneticPr fontId="1" type="noConversion"/>
  </si>
  <si>
    <t>기타잡비</t>
    <phoneticPr fontId="1" type="noConversion"/>
  </si>
  <si>
    <t xml:space="preserve">◆ 수입-지출 </t>
    <phoneticPr fontId="1" type="noConversion"/>
  </si>
  <si>
    <t>아이스박스-29개</t>
    <phoneticPr fontId="1" type="noConversion"/>
  </si>
  <si>
    <t>아이스박스-29개</t>
    <phoneticPr fontId="1" type="noConversion"/>
  </si>
  <si>
    <t>이벤트비용/리플렛</t>
    <phoneticPr fontId="1" type="noConversion"/>
  </si>
  <si>
    <t>56회/62회</t>
    <phoneticPr fontId="1" type="noConversion"/>
  </si>
  <si>
    <r>
      <rPr>
        <sz val="10"/>
        <rFont val="돋움"/>
        <family val="3"/>
        <charset val="129"/>
      </rPr>
      <t>백순진</t>
    </r>
    <r>
      <rPr>
        <sz val="10"/>
        <rFont val="Arial"/>
        <family val="2"/>
      </rPr>
      <t>(60</t>
    </r>
    <r>
      <rPr>
        <sz val="10"/>
        <rFont val="돋움"/>
        <family val="3"/>
        <charset val="129"/>
      </rPr>
      <t>회</t>
    </r>
    <r>
      <rPr>
        <sz val="10"/>
        <rFont val="Arial"/>
        <family val="2"/>
      </rPr>
      <t>)</t>
    </r>
    <phoneticPr fontId="1" type="noConversion"/>
  </si>
  <si>
    <t>행사준비금(75회)</t>
    <phoneticPr fontId="1" type="noConversion"/>
  </si>
  <si>
    <r>
      <rPr>
        <sz val="10"/>
        <rFont val="돋움"/>
        <family val="3"/>
        <charset val="129"/>
      </rPr>
      <t>류준호</t>
    </r>
    <r>
      <rPr>
        <sz val="10"/>
        <rFont val="Arial"/>
        <family val="2"/>
      </rPr>
      <t>(75</t>
    </r>
    <r>
      <rPr>
        <sz val="10"/>
        <rFont val="돋움"/>
        <family val="3"/>
        <charset val="129"/>
      </rPr>
      <t>회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회장</t>
    </r>
    <r>
      <rPr>
        <sz val="10"/>
        <rFont val="Arial"/>
        <family val="2"/>
      </rPr>
      <t>)</t>
    </r>
    <phoneticPr fontId="1" type="noConversion"/>
  </si>
  <si>
    <t>도시락/안주(각 회별)</t>
    <phoneticPr fontId="1" type="noConversion"/>
  </si>
  <si>
    <t>밴드공연</t>
    <phoneticPr fontId="1" type="noConversion"/>
  </si>
  <si>
    <t>◆수입지부</t>
    <phoneticPr fontId="1" type="noConversion"/>
  </si>
  <si>
    <t>◆지출지부</t>
    <phoneticPr fontId="1" type="noConversion"/>
  </si>
  <si>
    <t>"제21회 휘문교우한마음체육대회" 결산</t>
    <phoneticPr fontId="1" type="noConversion"/>
  </si>
  <si>
    <t>(주.광개토)</t>
    <phoneticPr fontId="1" type="noConversion"/>
  </si>
  <si>
    <t>(스카이랜드)</t>
    <phoneticPr fontId="1" type="noConversion"/>
  </si>
  <si>
    <t>(코스모출장뷔페)</t>
    <phoneticPr fontId="1" type="noConversion"/>
  </si>
  <si>
    <r>
      <t>(73</t>
    </r>
    <r>
      <rPr>
        <sz val="10"/>
        <rFont val="돋움"/>
        <family val="3"/>
        <charset val="129"/>
      </rPr>
      <t>회이명렬</t>
    </r>
    <r>
      <rPr>
        <sz val="10"/>
        <rFont val="Arial"/>
        <family val="2"/>
      </rPr>
      <t>)</t>
    </r>
    <phoneticPr fontId="1" type="noConversion"/>
  </si>
  <si>
    <t>사무국</t>
    <phoneticPr fontId="1" type="noConversion"/>
  </si>
  <si>
    <t>후원금</t>
    <phoneticPr fontId="1" type="noConversion"/>
  </si>
  <si>
    <t>◆협찬물품(list 별첨)  -끝-</t>
    <phoneticPr fontId="1" type="noConversion"/>
  </si>
  <si>
    <t xml:space="preserve">"제 21회 휘문교우 한마음 체육대회" 수입/지출 현황 </t>
    <phoneticPr fontId="14" type="noConversion"/>
  </si>
  <si>
    <t>2013.10.23</t>
    <phoneticPr fontId="14" type="noConversion"/>
  </si>
  <si>
    <t>번 호</t>
    <phoneticPr fontId="14" type="noConversion"/>
  </si>
  <si>
    <t>수 입</t>
    <phoneticPr fontId="14" type="noConversion"/>
  </si>
  <si>
    <t xml:space="preserve"> 지 출</t>
    <phoneticPr fontId="14" type="noConversion"/>
  </si>
  <si>
    <t>내 역</t>
    <phoneticPr fontId="14" type="noConversion"/>
  </si>
  <si>
    <t>금 액</t>
    <phoneticPr fontId="14" type="noConversion"/>
  </si>
  <si>
    <t>참가비</t>
    <phoneticPr fontId="17" type="noConversion"/>
  </si>
  <si>
    <t>이벤트비용/리플렛</t>
    <phoneticPr fontId="17" type="noConversion"/>
  </si>
  <si>
    <t>"회"별 분담금</t>
    <phoneticPr fontId="17" type="noConversion"/>
  </si>
  <si>
    <t>기념품</t>
    <phoneticPr fontId="17" type="noConversion"/>
  </si>
  <si>
    <t>후원금</t>
    <phoneticPr fontId="17" type="noConversion"/>
  </si>
  <si>
    <t>도시락/안주(각 회별)</t>
    <phoneticPr fontId="17" type="noConversion"/>
  </si>
  <si>
    <t>VIP식대</t>
    <phoneticPr fontId="17" type="noConversion"/>
  </si>
  <si>
    <t>아이스박스-29개</t>
    <phoneticPr fontId="17" type="noConversion"/>
  </si>
  <si>
    <t>VIP 와인</t>
    <phoneticPr fontId="17" type="noConversion"/>
  </si>
  <si>
    <t>행사준비금(75회)</t>
    <phoneticPr fontId="17" type="noConversion"/>
  </si>
  <si>
    <t>밴드공연</t>
    <phoneticPr fontId="17" type="noConversion"/>
  </si>
  <si>
    <t>최다참가상</t>
    <phoneticPr fontId="17" type="noConversion"/>
  </si>
  <si>
    <t>스텝 티셔츠</t>
    <phoneticPr fontId="17" type="noConversion"/>
  </si>
  <si>
    <t>초청장 발송</t>
    <phoneticPr fontId="17" type="noConversion"/>
  </si>
  <si>
    <t>회의비</t>
    <phoneticPr fontId="17" type="noConversion"/>
  </si>
  <si>
    <t>기타잡비</t>
    <phoneticPr fontId="17" type="noConversion"/>
  </si>
  <si>
    <t>소  계</t>
    <phoneticPr fontId="14" type="noConversion"/>
  </si>
  <si>
    <t>잔여금액</t>
    <phoneticPr fontId="14" type="noConversion"/>
  </si>
  <si>
    <t>합   계</t>
    <phoneticPr fontId="14" type="noConversion"/>
  </si>
  <si>
    <t xml:space="preserve">제21회 휘문교우 한마음 체육대회(2013년도)           </t>
    <phoneticPr fontId="1" type="noConversion"/>
  </si>
  <si>
    <t xml:space="preserve"> </t>
    <phoneticPr fontId="1" type="noConversion"/>
  </si>
  <si>
    <t>2013.10.23</t>
    <phoneticPr fontId="1" type="noConversion"/>
  </si>
  <si>
    <t>기별</t>
    <phoneticPr fontId="1" type="noConversion"/>
  </si>
  <si>
    <t>아이스박스 (30,000원)</t>
    <phoneticPr fontId="1" type="noConversion"/>
  </si>
  <si>
    <t>도시락 (6,000원)</t>
    <phoneticPr fontId="1" type="noConversion"/>
  </si>
  <si>
    <t>편육 (15,000원)</t>
    <phoneticPr fontId="1" type="noConversion"/>
  </si>
  <si>
    <t>오징어/홍어 (15,000원)</t>
    <phoneticPr fontId="1" type="noConversion"/>
  </si>
  <si>
    <t>족발 (20,000원)</t>
    <phoneticPr fontId="1" type="noConversion"/>
  </si>
  <si>
    <t>모듬전 (20,000원)</t>
    <phoneticPr fontId="1" type="noConversion"/>
  </si>
  <si>
    <t>합계</t>
    <phoneticPr fontId="1" type="noConversion"/>
  </si>
  <si>
    <t>기별분담금</t>
    <phoneticPr fontId="1" type="noConversion"/>
  </si>
  <si>
    <t>수량</t>
    <phoneticPr fontId="1" type="noConversion"/>
  </si>
  <si>
    <t>소계</t>
    <phoneticPr fontId="1" type="noConversion"/>
  </si>
  <si>
    <t>VIP</t>
    <phoneticPr fontId="1" type="noConversion"/>
  </si>
  <si>
    <t>스텝</t>
    <phoneticPr fontId="1" type="noConversion"/>
  </si>
  <si>
    <t>해당없음</t>
    <phoneticPr fontId="1" type="noConversion"/>
  </si>
  <si>
    <t>2013.10.</t>
    <phoneticPr fontId="23" type="noConversion"/>
  </si>
  <si>
    <t>번 호</t>
    <phoneticPr fontId="23" type="noConversion"/>
  </si>
  <si>
    <t>기 수</t>
    <phoneticPr fontId="23" type="noConversion"/>
  </si>
  <si>
    <t>장 원근</t>
    <phoneticPr fontId="23" type="noConversion"/>
  </si>
  <si>
    <t>조 태원</t>
    <phoneticPr fontId="23" type="noConversion"/>
  </si>
  <si>
    <t>합 계</t>
    <phoneticPr fontId="23" type="noConversion"/>
  </si>
  <si>
    <t>"제21회 휘문교우한마음체육대회" 협찬물품</t>
    <phoneticPr fontId="23" type="noConversion"/>
  </si>
  <si>
    <t xml:space="preserve">  </t>
    <phoneticPr fontId="14" type="noConversion"/>
  </si>
  <si>
    <t xml:space="preserve">기 수 </t>
    <phoneticPr fontId="14" type="noConversion"/>
  </si>
  <si>
    <t>성 명</t>
    <phoneticPr fontId="14" type="noConversion"/>
  </si>
  <si>
    <t>물품</t>
    <phoneticPr fontId="14" type="noConversion"/>
  </si>
  <si>
    <t>수량</t>
    <phoneticPr fontId="14" type="noConversion"/>
  </si>
  <si>
    <t>단가</t>
    <phoneticPr fontId="23" type="noConversion"/>
  </si>
  <si>
    <t>비 고</t>
    <phoneticPr fontId="14" type="noConversion"/>
  </si>
  <si>
    <t>정 원조</t>
    <phoneticPr fontId="23" type="noConversion"/>
  </si>
  <si>
    <t>축구공,배구공 농구공</t>
    <phoneticPr fontId="23" type="noConversion"/>
  </si>
  <si>
    <t>최 상택</t>
    <phoneticPr fontId="23" type="noConversion"/>
  </si>
  <si>
    <t>5부 다이아</t>
    <phoneticPr fontId="23" type="noConversion"/>
  </si>
  <si>
    <t>송 충순</t>
    <phoneticPr fontId="23" type="noConversion"/>
  </si>
  <si>
    <t>치솔 셋트(4개들이)</t>
    <phoneticPr fontId="23" type="noConversion"/>
  </si>
  <si>
    <t>박 상호</t>
    <phoneticPr fontId="23" type="noConversion"/>
  </si>
  <si>
    <t>오디오 셋트</t>
    <phoneticPr fontId="23" type="noConversion"/>
  </si>
  <si>
    <t>헤드폰</t>
    <phoneticPr fontId="23" type="noConversion"/>
  </si>
  <si>
    <t>이 충희</t>
    <phoneticPr fontId="23" type="noConversion"/>
  </si>
  <si>
    <t>남성용 숄</t>
    <phoneticPr fontId="23" type="noConversion"/>
  </si>
  <si>
    <t>김 진용</t>
    <phoneticPr fontId="23" type="noConversion"/>
  </si>
  <si>
    <t>책外 지능용 놀잇감셋트</t>
    <phoneticPr fontId="23" type="noConversion"/>
  </si>
  <si>
    <t>이 광호</t>
    <phoneticPr fontId="23" type="noConversion"/>
  </si>
  <si>
    <t>공연티켓</t>
    <phoneticPr fontId="23" type="noConversion"/>
  </si>
  <si>
    <t>정 재욱</t>
    <phoneticPr fontId="23" type="noConversion"/>
  </si>
  <si>
    <t xml:space="preserve">서울우유 음료 </t>
    <phoneticPr fontId="23" type="noConversion"/>
  </si>
  <si>
    <t>서울우유 유제품 셋트</t>
    <phoneticPr fontId="23" type="noConversion"/>
  </si>
  <si>
    <t>막걸리</t>
    <phoneticPr fontId="23" type="noConversion"/>
  </si>
  <si>
    <t>김 세호</t>
    <phoneticPr fontId="23" type="noConversion"/>
  </si>
  <si>
    <t>김영주 남녀 골프티셔츠</t>
    <phoneticPr fontId="23" type="noConversion"/>
  </si>
  <si>
    <t>동기회 일동</t>
    <phoneticPr fontId="23" type="noConversion"/>
  </si>
  <si>
    <t>등산양말</t>
    <phoneticPr fontId="23" type="noConversion"/>
  </si>
  <si>
    <t>이 의종</t>
    <phoneticPr fontId="23" type="noConversion"/>
  </si>
  <si>
    <t>대장금 홍삼셋트</t>
    <phoneticPr fontId="23" type="noConversion"/>
  </si>
  <si>
    <t>생수</t>
    <phoneticPr fontId="23" type="noConversion"/>
  </si>
  <si>
    <t>이 상봉</t>
    <phoneticPr fontId="23" type="noConversion"/>
  </si>
  <si>
    <t>스포츠 고글</t>
    <phoneticPr fontId="23" type="noConversion"/>
  </si>
  <si>
    <t>정 남도</t>
    <phoneticPr fontId="23" type="noConversion"/>
  </si>
  <si>
    <t>일동 닥터 헤파칸</t>
    <phoneticPr fontId="23" type="noConversion"/>
  </si>
  <si>
    <t>윤 철한</t>
    <phoneticPr fontId="23" type="noConversion"/>
  </si>
  <si>
    <t>맥주(피쳐)</t>
    <phoneticPr fontId="23" type="noConversion"/>
  </si>
  <si>
    <t>김 현수</t>
    <phoneticPr fontId="23" type="noConversion"/>
  </si>
  <si>
    <t>다이어트 한약</t>
    <phoneticPr fontId="23" type="noConversion"/>
  </si>
  <si>
    <t>조 남권</t>
    <phoneticPr fontId="23" type="noConversion"/>
  </si>
  <si>
    <t>시 계</t>
    <phoneticPr fontId="23" type="noConversion"/>
  </si>
  <si>
    <t>홍 대성</t>
    <phoneticPr fontId="23" type="noConversion"/>
  </si>
  <si>
    <t>경옥고</t>
    <phoneticPr fontId="23" type="noConversion"/>
  </si>
  <si>
    <t>배 정관</t>
    <phoneticPr fontId="23" type="noConversion"/>
  </si>
  <si>
    <t>고추장</t>
    <phoneticPr fontId="23" type="noConversion"/>
  </si>
  <si>
    <t>강 성일</t>
    <phoneticPr fontId="23" type="noConversion"/>
  </si>
  <si>
    <t>그림</t>
    <phoneticPr fontId="23" type="noConversion"/>
  </si>
  <si>
    <t>2013.10.23 교우회 사무국</t>
    <phoneticPr fontId="1" type="noConversion"/>
  </si>
  <si>
    <t xml:space="preserve">56,57,58,59, (4)
60,61,62,63,64,65,66,67,68,69 (10)
70,71,72,73,74,75,76,78,79 (9)
80,81,82,83,84 (5)
※ 75회는 600만원 출연 
(27 x 50만) + 600만 = 1,900만원 </t>
    <phoneticPr fontId="1" type="noConversion"/>
  </si>
  <si>
    <t>제 21회 휘문교우한마음체육대회 참석 인원</t>
    <phoneticPr fontId="23" type="noConversion"/>
  </si>
  <si>
    <t xml:space="preserve">인원 </t>
    <phoneticPr fontId="23" type="noConversion"/>
  </si>
  <si>
    <t>동반인원</t>
    <phoneticPr fontId="23" type="noConversion"/>
  </si>
  <si>
    <t>부인</t>
    <phoneticPr fontId="23" type="noConversion"/>
  </si>
  <si>
    <t>자녀</t>
    <phoneticPr fontId="23" type="noConversion"/>
  </si>
  <si>
    <t>~55회</t>
    <phoneticPr fontId="23" type="noConversion"/>
  </si>
  <si>
    <t>1/6</t>
    <phoneticPr fontId="1" type="noConversion"/>
  </si>
  <si>
    <t>2/6</t>
    <phoneticPr fontId="14" type="noConversion"/>
  </si>
  <si>
    <t>3/6</t>
    <phoneticPr fontId="1" type="noConversion"/>
  </si>
  <si>
    <t>5/6</t>
    <phoneticPr fontId="23" type="noConversion"/>
  </si>
  <si>
    <t>6/6</t>
    <phoneticPr fontId="23" type="noConversion"/>
  </si>
  <si>
    <t>73,907,000 - 47,658,460 =</t>
    <phoneticPr fontId="1" type="noConversion"/>
  </si>
  <si>
    <t>4/5</t>
    <phoneticPr fontId="23" type="noConversion"/>
  </si>
  <si>
    <t>"제 21회 휘문교우한마음체육대회" 후원금 명단</t>
    <phoneticPr fontId="23" type="noConversion"/>
  </si>
  <si>
    <t>2013.10.</t>
    <phoneticPr fontId="23" type="noConversion"/>
  </si>
  <si>
    <t>번 호</t>
    <phoneticPr fontId="23" type="noConversion"/>
  </si>
  <si>
    <t>기 수</t>
    <phoneticPr fontId="23" type="noConversion"/>
  </si>
  <si>
    <t>이 름</t>
    <phoneticPr fontId="23" type="noConversion"/>
  </si>
  <si>
    <t>금 액</t>
    <phoneticPr fontId="23" type="noConversion"/>
  </si>
  <si>
    <t>교우회장</t>
    <phoneticPr fontId="23" type="noConversion"/>
  </si>
  <si>
    <t>문 규영(62)</t>
    <phoneticPr fontId="23" type="noConversion"/>
  </si>
  <si>
    <t>장 원근</t>
    <phoneticPr fontId="23" type="noConversion"/>
  </si>
  <si>
    <t>휘문의숙</t>
    <phoneticPr fontId="23" type="noConversion"/>
  </si>
  <si>
    <t>민인기 이사장</t>
    <phoneticPr fontId="23" type="noConversion"/>
  </si>
  <si>
    <t>신 동인</t>
    <phoneticPr fontId="23" type="noConversion"/>
  </si>
  <si>
    <t>휘문고</t>
    <phoneticPr fontId="23" type="noConversion"/>
  </si>
  <si>
    <t>최  윤</t>
    <phoneticPr fontId="23" type="noConversion"/>
  </si>
  <si>
    <t>휘문중</t>
    <phoneticPr fontId="23" type="noConversion"/>
  </si>
  <si>
    <t>이 상권</t>
    <phoneticPr fontId="23" type="noConversion"/>
  </si>
  <si>
    <t>명예회장</t>
    <phoneticPr fontId="23" type="noConversion"/>
  </si>
  <si>
    <t>신 흥우(59)</t>
    <phoneticPr fontId="23" type="noConversion"/>
  </si>
  <si>
    <t>고 치우</t>
    <phoneticPr fontId="23" type="noConversion"/>
  </si>
  <si>
    <t>이 규상</t>
    <phoneticPr fontId="23" type="noConversion"/>
  </si>
  <si>
    <t>김 동섭</t>
    <phoneticPr fontId="23" type="noConversion"/>
  </si>
  <si>
    <t>공 진식</t>
    <phoneticPr fontId="23" type="noConversion"/>
  </si>
  <si>
    <t>이 재황</t>
    <phoneticPr fontId="23" type="noConversion"/>
  </si>
  <si>
    <t>김 철영</t>
    <phoneticPr fontId="23" type="noConversion"/>
  </si>
  <si>
    <t>이 상용</t>
    <phoneticPr fontId="23" type="noConversion"/>
  </si>
  <si>
    <t>강 덕영</t>
    <phoneticPr fontId="23" type="noConversion"/>
  </si>
  <si>
    <t>정 도광</t>
    <phoneticPr fontId="23" type="noConversion"/>
  </si>
  <si>
    <t>윤 창배</t>
    <phoneticPr fontId="23" type="noConversion"/>
  </si>
  <si>
    <t>허  민</t>
    <phoneticPr fontId="23" type="noConversion"/>
  </si>
  <si>
    <t>변 유식</t>
    <phoneticPr fontId="23" type="noConversion"/>
  </si>
  <si>
    <t>김 상현</t>
    <phoneticPr fontId="23" type="noConversion"/>
  </si>
  <si>
    <t>일동</t>
    <phoneticPr fontId="23" type="noConversion"/>
  </si>
  <si>
    <t>김 재명</t>
    <phoneticPr fontId="23" type="noConversion"/>
  </si>
  <si>
    <t>이 면형</t>
    <phoneticPr fontId="23" type="noConversion"/>
  </si>
  <si>
    <t>장 영준</t>
    <phoneticPr fontId="23" type="noConversion"/>
  </si>
  <si>
    <t>김 욱준</t>
    <phoneticPr fontId="23" type="noConversion"/>
  </si>
  <si>
    <t>신 호철</t>
    <phoneticPr fontId="23" type="noConversion"/>
  </si>
  <si>
    <t>휘마동</t>
    <phoneticPr fontId="23" type="noConversion"/>
  </si>
  <si>
    <t>성 정헌</t>
    <phoneticPr fontId="23" type="noConversion"/>
  </si>
  <si>
    <t>WAC(왁)</t>
    <phoneticPr fontId="23" type="noConversion"/>
  </si>
  <si>
    <t>경기중부</t>
    <phoneticPr fontId="23" type="noConversion"/>
  </si>
  <si>
    <t>이종민</t>
    <phoneticPr fontId="23" type="noConversion"/>
  </si>
  <si>
    <t>경기남부</t>
    <phoneticPr fontId="23" type="noConversion"/>
  </si>
  <si>
    <t>이 종성</t>
    <phoneticPr fontId="23" type="noConversion"/>
  </si>
  <si>
    <t>경기북부</t>
    <phoneticPr fontId="23" type="noConversion"/>
  </si>
  <si>
    <t>조 기웅</t>
    <phoneticPr fontId="23" type="noConversion"/>
  </si>
  <si>
    <t>휘문IT회</t>
    <phoneticPr fontId="23" type="noConversion"/>
  </si>
  <si>
    <t>이 충용</t>
    <phoneticPr fontId="23" type="noConversion"/>
  </si>
  <si>
    <t>휘정회</t>
    <phoneticPr fontId="23" type="noConversion"/>
  </si>
  <si>
    <t>최 희유</t>
    <phoneticPr fontId="23" type="noConversion"/>
  </si>
  <si>
    <t>휘법회</t>
    <phoneticPr fontId="23" type="noConversion"/>
  </si>
  <si>
    <t>이 헌구</t>
    <phoneticPr fontId="23" type="noConversion"/>
  </si>
  <si>
    <t>휘언회</t>
    <phoneticPr fontId="23" type="noConversion"/>
  </si>
  <si>
    <t>이 승권</t>
    <phoneticPr fontId="23" type="noConversion"/>
  </si>
  <si>
    <t>희중회</t>
    <phoneticPr fontId="23" type="noConversion"/>
  </si>
  <si>
    <t>김 홍일</t>
    <phoneticPr fontId="23" type="noConversion"/>
  </si>
  <si>
    <t>휘건회</t>
    <phoneticPr fontId="23" type="noConversion"/>
  </si>
  <si>
    <t>곽 병현</t>
    <phoneticPr fontId="23" type="noConversion"/>
  </si>
  <si>
    <t>휘영회</t>
    <phoneticPr fontId="23" type="noConversion"/>
  </si>
  <si>
    <t>이 승도</t>
    <phoneticPr fontId="23" type="noConversion"/>
  </si>
  <si>
    <t>휘산회</t>
    <phoneticPr fontId="23" type="noConversion"/>
  </si>
  <si>
    <t>이 수열</t>
    <phoneticPr fontId="23" type="noConversion"/>
  </si>
  <si>
    <t>애교동지회</t>
    <phoneticPr fontId="23" type="noConversion"/>
  </si>
  <si>
    <t>일 동</t>
    <phoneticPr fontId="23" type="noConversion"/>
  </si>
  <si>
    <t>김 해수</t>
    <phoneticPr fontId="23" type="noConversion"/>
  </si>
  <si>
    <t>오 창관</t>
    <phoneticPr fontId="23" type="noConversion"/>
  </si>
  <si>
    <t>64일동</t>
    <phoneticPr fontId="23" type="noConversion"/>
  </si>
  <si>
    <t>회갑기수</t>
    <phoneticPr fontId="23" type="noConversion"/>
  </si>
  <si>
    <t>65일동</t>
    <phoneticPr fontId="23" type="noConversion"/>
  </si>
  <si>
    <t>후원기수</t>
    <phoneticPr fontId="23" type="noConversion"/>
  </si>
  <si>
    <t>강 원</t>
    <phoneticPr fontId="23" type="noConversion"/>
  </si>
  <si>
    <t>조 태원</t>
    <phoneticPr fontId="23" type="noConversion"/>
  </si>
  <si>
    <t>신 승열</t>
    <phoneticPr fontId="23" type="noConversion"/>
  </si>
  <si>
    <t>배 형택</t>
    <phoneticPr fontId="23" type="noConversion"/>
  </si>
  <si>
    <t>김 승언</t>
    <phoneticPr fontId="23" type="noConversion"/>
  </si>
  <si>
    <t>이 남진</t>
    <phoneticPr fontId="23" type="noConversion"/>
  </si>
  <si>
    <t>김 재현</t>
    <phoneticPr fontId="23" type="noConversion"/>
  </si>
  <si>
    <t>박 준호</t>
    <phoneticPr fontId="23" type="noConversion"/>
  </si>
  <si>
    <t>김 한용</t>
    <phoneticPr fontId="23" type="noConversion"/>
  </si>
  <si>
    <t>정 재호</t>
    <phoneticPr fontId="23" type="noConversion"/>
  </si>
  <si>
    <t xml:space="preserve"> 소 계</t>
    <phoneticPr fontId="23" type="noConversion"/>
  </si>
  <si>
    <t>소  계</t>
    <phoneticPr fontId="23" type="noConversion"/>
  </si>
  <si>
    <t>합 계</t>
    <phoneticPr fontId="23" type="noConversion"/>
  </si>
  <si>
    <t>합      계</t>
    <phoneticPr fontId="1" type="noConversion"/>
  </si>
  <si>
    <t>합       계</t>
    <phoneticPr fontId="1" type="noConversion"/>
  </si>
</sst>
</file>

<file path=xl/styles.xml><?xml version="1.0" encoding="utf-8"?>
<styleSheet xmlns="http://schemas.openxmlformats.org/spreadsheetml/2006/main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  <numFmt numFmtId="177" formatCode="#,##0_ "/>
    <numFmt numFmtId="178" formatCode="0_);[Red]\(0\)"/>
  </numFmts>
  <fonts count="3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name val="Arial"/>
      <family val="2"/>
    </font>
    <font>
      <b/>
      <sz val="10"/>
      <name val="맑은 고딕"/>
      <family val="3"/>
      <charset val="129"/>
    </font>
    <font>
      <sz val="10"/>
      <name val="Arial"/>
      <family val="2"/>
    </font>
    <font>
      <sz val="10"/>
      <name val="맑은 고딕"/>
      <family val="3"/>
      <charset val="129"/>
    </font>
    <font>
      <b/>
      <sz val="10.5"/>
      <name val="Arial"/>
      <family val="2"/>
    </font>
    <font>
      <sz val="14"/>
      <color theme="1"/>
      <name val="맑은 고딕"/>
      <family val="2"/>
      <charset val="129"/>
      <scheme val="minor"/>
    </font>
    <font>
      <b/>
      <sz val="10.5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sz val="10"/>
      <name val="돋움"/>
      <family val="3"/>
      <charset val="129"/>
    </font>
    <font>
      <u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u/>
      <sz val="11"/>
      <name val="바탕체"/>
      <family val="1"/>
      <charset val="129"/>
    </font>
    <font>
      <sz val="11"/>
      <name val="바탕체"/>
      <family val="1"/>
      <charset val="129"/>
    </font>
    <font>
      <sz val="8"/>
      <name val="맑은 고딕"/>
      <family val="3"/>
      <charset val="129"/>
    </font>
    <font>
      <sz val="10"/>
      <name val="바탕체"/>
      <family val="1"/>
      <charset val="129"/>
    </font>
    <font>
      <sz val="1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바탕체"/>
      <family val="1"/>
      <charset val="129"/>
    </font>
    <font>
      <b/>
      <u/>
      <sz val="14"/>
      <name val="바탕체"/>
      <family val="1"/>
      <charset val="129"/>
    </font>
    <font>
      <b/>
      <sz val="14"/>
      <name val="바탕체"/>
      <family val="1"/>
      <charset val="129"/>
    </font>
    <font>
      <b/>
      <u/>
      <sz val="11"/>
      <name val="바탕체"/>
      <family val="1"/>
      <charset val="129"/>
    </font>
    <font>
      <b/>
      <sz val="11"/>
      <name val="바탕체"/>
      <family val="1"/>
      <charset val="129"/>
    </font>
    <font>
      <b/>
      <sz val="10"/>
      <name val="바탕체"/>
      <family val="1"/>
      <charset val="129"/>
    </font>
    <font>
      <sz val="9"/>
      <name val="바탕체"/>
      <family val="1"/>
      <charset val="129"/>
    </font>
    <font>
      <u/>
      <sz val="14"/>
      <name val="바탕체"/>
      <family val="1"/>
      <charset val="129"/>
    </font>
    <font>
      <sz val="14"/>
      <name val="바탕체"/>
      <family val="1"/>
      <charset val="129"/>
    </font>
    <font>
      <b/>
      <sz val="12"/>
      <name val="바탕체"/>
      <family val="1"/>
      <charset val="129"/>
    </font>
    <font>
      <b/>
      <sz val="12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top" wrapText="1" readingOrder="1"/>
    </xf>
    <xf numFmtId="3" fontId="5" fillId="0" borderId="1" xfId="0" applyNumberFormat="1" applyFont="1" applyFill="1" applyBorder="1" applyAlignment="1">
      <alignment horizontal="right" vertical="top" wrapText="1" readingOrder="1"/>
    </xf>
    <xf numFmtId="0" fontId="5" fillId="0" borderId="1" xfId="0" applyFont="1" applyFill="1" applyBorder="1" applyAlignment="1">
      <alignment vertical="top" wrapText="1"/>
    </xf>
    <xf numFmtId="3" fontId="3" fillId="2" borderId="1" xfId="0" applyNumberFormat="1" applyFont="1" applyFill="1" applyBorder="1" applyAlignment="1">
      <alignment horizontal="right" vertical="top" wrapText="1" readingOrder="1"/>
    </xf>
    <xf numFmtId="0" fontId="6" fillId="0" borderId="1" xfId="0" applyFont="1" applyFill="1" applyBorder="1" applyAlignment="1">
      <alignment horizontal="center" vertical="top" wrapText="1" readingOrder="1"/>
    </xf>
    <xf numFmtId="0" fontId="2" fillId="2" borderId="1" xfId="0" applyFont="1" applyFill="1" applyBorder="1" applyAlignment="1">
      <alignment horizontal="center" vertical="top" wrapText="1" readingOrder="1"/>
    </xf>
    <xf numFmtId="0" fontId="2" fillId="2" borderId="1" xfId="0" applyFont="1" applyFill="1" applyBorder="1" applyAlignment="1">
      <alignment horizontal="left" vertical="top" wrapText="1" readingOrder="1"/>
    </xf>
    <xf numFmtId="0" fontId="8" fillId="0" borderId="1" xfId="0" applyFont="1" applyFill="1" applyBorder="1" applyAlignment="1">
      <alignment horizontal="center" vertical="top" wrapText="1" readingOrder="1"/>
    </xf>
    <xf numFmtId="3" fontId="5" fillId="0" borderId="1" xfId="0" applyNumberFormat="1" applyFont="1" applyFill="1" applyBorder="1" applyAlignment="1">
      <alignment horizontal="left" vertical="top" wrapText="1" readingOrder="1"/>
    </xf>
    <xf numFmtId="176" fontId="4" fillId="0" borderId="1" xfId="0" applyNumberFormat="1" applyFont="1" applyFill="1" applyBorder="1" applyAlignment="1">
      <alignment horizontal="left" vertical="top" wrapText="1" readingOrder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10" fillId="0" borderId="1" xfId="0" applyNumberFormat="1" applyFont="1" applyFill="1" applyBorder="1" applyAlignment="1">
      <alignment horizontal="left" vertical="top" wrapText="1" readingOrder="1"/>
    </xf>
    <xf numFmtId="49" fontId="0" fillId="0" borderId="0" xfId="0" applyNumberFormat="1" applyAlignment="1">
      <alignment horizontal="left" vertical="center"/>
    </xf>
    <xf numFmtId="49" fontId="12" fillId="0" borderId="0" xfId="0" applyNumberFormat="1" applyFont="1" applyAlignment="1">
      <alignment horizontal="right" vertical="center"/>
    </xf>
    <xf numFmtId="3" fontId="0" fillId="2" borderId="0" xfId="0" applyNumberFormat="1" applyFont="1" applyFill="1" applyAlignment="1">
      <alignment horizontal="left" vertical="center"/>
    </xf>
    <xf numFmtId="49" fontId="10" fillId="0" borderId="0" xfId="0" applyNumberFormat="1" applyFont="1" applyAlignment="1">
      <alignment horizontal="right" vertical="center"/>
    </xf>
    <xf numFmtId="0" fontId="16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left" vertical="center" wrapText="1" readingOrder="1"/>
    </xf>
    <xf numFmtId="3" fontId="16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vertical="top" wrapText="1"/>
    </xf>
    <xf numFmtId="3" fontId="18" fillId="0" borderId="1" xfId="0" applyNumberFormat="1" applyFont="1" applyFill="1" applyBorder="1" applyAlignment="1">
      <alignment horizontal="left" vertical="center" wrapText="1" readingOrder="1"/>
    </xf>
    <xf numFmtId="176" fontId="10" fillId="0" borderId="0" xfId="0" applyNumberFormat="1" applyFont="1" applyFill="1" applyBorder="1" applyAlignment="1">
      <alignment horizontal="left" vertical="top" wrapText="1" readingOrder="1"/>
    </xf>
    <xf numFmtId="176" fontId="4" fillId="0" borderId="0" xfId="0" applyNumberFormat="1" applyFont="1" applyFill="1" applyBorder="1" applyAlignment="1">
      <alignment horizontal="left" vertical="top" wrapText="1" readingOrder="1"/>
    </xf>
    <xf numFmtId="0" fontId="16" fillId="0" borderId="1" xfId="0" applyFont="1" applyBorder="1" applyAlignment="1">
      <alignment horizontal="center" vertical="center" readingOrder="1"/>
    </xf>
    <xf numFmtId="3" fontId="16" fillId="0" borderId="1" xfId="0" applyNumberFormat="1" applyFont="1" applyBorder="1" applyAlignment="1">
      <alignment horizontal="right" vertical="center" readingOrder="1"/>
    </xf>
    <xf numFmtId="177" fontId="16" fillId="0" borderId="1" xfId="0" applyNumberFormat="1" applyFont="1" applyBorder="1" applyAlignment="1">
      <alignment vertical="center" readingOrder="1"/>
    </xf>
    <xf numFmtId="3" fontId="16" fillId="0" borderId="0" xfId="0" applyNumberFormat="1" applyFont="1">
      <alignment vertical="center"/>
    </xf>
    <xf numFmtId="0" fontId="16" fillId="0" borderId="1" xfId="0" applyFont="1" applyBorder="1" applyAlignment="1">
      <alignment horizontal="right" vertical="center" readingOrder="1"/>
    </xf>
    <xf numFmtId="0" fontId="16" fillId="0" borderId="1" xfId="0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0" fontId="16" fillId="0" borderId="0" xfId="0" applyFont="1" applyBorder="1">
      <alignment vertical="center"/>
    </xf>
    <xf numFmtId="41" fontId="16" fillId="0" borderId="1" xfId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41" fontId="0" fillId="0" borderId="0" xfId="1" applyFont="1">
      <alignment vertical="center"/>
    </xf>
    <xf numFmtId="3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20" fillId="0" borderId="0" xfId="0" applyFont="1" applyAlignment="1">
      <alignment horizontal="center" vertical="center"/>
    </xf>
    <xf numFmtId="41" fontId="20" fillId="0" borderId="0" xfId="1" applyFont="1">
      <alignment vertical="center"/>
    </xf>
    <xf numFmtId="41" fontId="20" fillId="0" borderId="0" xfId="1" applyFont="1" applyAlignment="1">
      <alignment horizontal="center" vertical="center"/>
    </xf>
    <xf numFmtId="49" fontId="20" fillId="0" borderId="0" xfId="0" applyNumberFormat="1" applyFont="1" applyAlignment="1">
      <alignment horizontal="right" vertical="center"/>
    </xf>
    <xf numFmtId="0" fontId="20" fillId="0" borderId="0" xfId="0" applyFont="1">
      <alignment vertical="center"/>
    </xf>
    <xf numFmtId="0" fontId="12" fillId="0" borderId="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1" fontId="20" fillId="0" borderId="12" xfId="1" applyFont="1" applyBorder="1" applyAlignment="1">
      <alignment horizontal="center" vertical="center"/>
    </xf>
    <xf numFmtId="41" fontId="20" fillId="0" borderId="13" xfId="1" applyFont="1" applyBorder="1" applyAlignment="1">
      <alignment horizontal="center" vertical="center"/>
    </xf>
    <xf numFmtId="41" fontId="20" fillId="0" borderId="14" xfId="1" applyFont="1" applyBorder="1" applyAlignment="1">
      <alignment horizontal="center" vertical="center"/>
    </xf>
    <xf numFmtId="41" fontId="20" fillId="0" borderId="15" xfId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41" fontId="20" fillId="0" borderId="5" xfId="1" applyFont="1" applyBorder="1">
      <alignment vertical="center"/>
    </xf>
    <xf numFmtId="41" fontId="20" fillId="0" borderId="6" xfId="1" applyFont="1" applyBorder="1" applyAlignment="1">
      <alignment horizontal="center" vertical="center"/>
    </xf>
    <xf numFmtId="41" fontId="20" fillId="0" borderId="8" xfId="1" applyFont="1" applyBorder="1">
      <alignment vertical="center"/>
    </xf>
    <xf numFmtId="41" fontId="20" fillId="0" borderId="17" xfId="1" applyFont="1" applyBorder="1" applyAlignment="1">
      <alignment horizontal="center" vertical="center"/>
    </xf>
    <xf numFmtId="41" fontId="20" fillId="0" borderId="17" xfId="1" applyFont="1" applyBorder="1">
      <alignment vertical="center"/>
    </xf>
    <xf numFmtId="41" fontId="22" fillId="0" borderId="6" xfId="1" applyFont="1" applyBorder="1">
      <alignment vertical="center"/>
    </xf>
    <xf numFmtId="0" fontId="20" fillId="0" borderId="18" xfId="0" applyFont="1" applyBorder="1" applyAlignment="1">
      <alignment horizontal="center" vertical="center"/>
    </xf>
    <xf numFmtId="41" fontId="20" fillId="0" borderId="19" xfId="1" applyFont="1" applyBorder="1">
      <alignment vertical="center"/>
    </xf>
    <xf numFmtId="41" fontId="20" fillId="0" borderId="20" xfId="1" applyFont="1" applyBorder="1" applyAlignment="1">
      <alignment horizontal="center" vertical="center"/>
    </xf>
    <xf numFmtId="41" fontId="20" fillId="0" borderId="21" xfId="1" applyFont="1" applyBorder="1">
      <alignment vertical="center"/>
    </xf>
    <xf numFmtId="41" fontId="20" fillId="0" borderId="22" xfId="1" applyFont="1" applyBorder="1" applyAlignment="1">
      <alignment horizontal="center" vertical="center"/>
    </xf>
    <xf numFmtId="41" fontId="20" fillId="0" borderId="22" xfId="1" applyFont="1" applyBorder="1">
      <alignment vertical="center"/>
    </xf>
    <xf numFmtId="41" fontId="22" fillId="0" borderId="20" xfId="1" applyFont="1" applyBorder="1">
      <alignment vertical="center"/>
    </xf>
    <xf numFmtId="0" fontId="20" fillId="0" borderId="23" xfId="0" applyFont="1" applyBorder="1" applyAlignment="1">
      <alignment horizontal="center" vertical="center"/>
    </xf>
    <xf numFmtId="41" fontId="20" fillId="0" borderId="24" xfId="1" applyFont="1" applyBorder="1">
      <alignment vertical="center"/>
    </xf>
    <xf numFmtId="41" fontId="20" fillId="0" borderId="25" xfId="1" applyFont="1" applyBorder="1" applyAlignment="1">
      <alignment horizontal="center" vertical="center"/>
    </xf>
    <xf numFmtId="41" fontId="20" fillId="0" borderId="26" xfId="1" applyFont="1" applyBorder="1">
      <alignment vertical="center"/>
    </xf>
    <xf numFmtId="41" fontId="20" fillId="0" borderId="27" xfId="1" applyFont="1" applyBorder="1" applyAlignment="1">
      <alignment horizontal="center" vertical="center"/>
    </xf>
    <xf numFmtId="41" fontId="20" fillId="0" borderId="27" xfId="1" applyFont="1" applyBorder="1">
      <alignment vertical="center"/>
    </xf>
    <xf numFmtId="41" fontId="22" fillId="0" borderId="25" xfId="1" applyFont="1" applyBorder="1">
      <alignment vertical="center"/>
    </xf>
    <xf numFmtId="0" fontId="20" fillId="0" borderId="28" xfId="0" applyFont="1" applyBorder="1" applyAlignment="1">
      <alignment horizontal="center" vertical="center"/>
    </xf>
    <xf numFmtId="41" fontId="20" fillId="0" borderId="29" xfId="1" applyFont="1" applyBorder="1">
      <alignment vertical="center"/>
    </xf>
    <xf numFmtId="41" fontId="20" fillId="0" borderId="30" xfId="1" applyFont="1" applyBorder="1" applyAlignment="1">
      <alignment horizontal="center" vertical="center"/>
    </xf>
    <xf numFmtId="41" fontId="20" fillId="0" borderId="3" xfId="1" applyFont="1" applyBorder="1">
      <alignment vertical="center"/>
    </xf>
    <xf numFmtId="41" fontId="20" fillId="0" borderId="1" xfId="1" applyFont="1" applyBorder="1" applyAlignment="1">
      <alignment horizontal="center" vertical="center"/>
    </xf>
    <xf numFmtId="41" fontId="20" fillId="0" borderId="1" xfId="1" applyFont="1" applyBorder="1">
      <alignment vertical="center"/>
    </xf>
    <xf numFmtId="41" fontId="22" fillId="0" borderId="30" xfId="1" applyFont="1" applyBorder="1">
      <alignment vertical="center"/>
    </xf>
    <xf numFmtId="41" fontId="22" fillId="0" borderId="30" xfId="1" applyFont="1" applyBorder="1" applyAlignment="1">
      <alignment horizontal="center" vertical="center"/>
    </xf>
    <xf numFmtId="41" fontId="20" fillId="0" borderId="30" xfId="1" applyFont="1" applyBorder="1">
      <alignment vertical="center"/>
    </xf>
    <xf numFmtId="41" fontId="20" fillId="0" borderId="31" xfId="1" applyFont="1" applyBorder="1">
      <alignment vertical="center"/>
    </xf>
    <xf numFmtId="41" fontId="20" fillId="0" borderId="16" xfId="1" applyFont="1" applyBorder="1" applyAlignment="1">
      <alignment horizontal="center" vertical="center"/>
    </xf>
    <xf numFmtId="41" fontId="20" fillId="0" borderId="14" xfId="1" applyFont="1" applyBorder="1">
      <alignment vertical="center"/>
    </xf>
    <xf numFmtId="41" fontId="20" fillId="0" borderId="15" xfId="1" applyFont="1" applyBorder="1">
      <alignment vertical="center"/>
    </xf>
    <xf numFmtId="41" fontId="20" fillId="0" borderId="13" xfId="1" applyFont="1" applyBorder="1">
      <alignment vertical="center"/>
    </xf>
    <xf numFmtId="0" fontId="22" fillId="0" borderId="32" xfId="0" applyFont="1" applyBorder="1" applyAlignment="1">
      <alignment horizontal="center" vertical="center"/>
    </xf>
    <xf numFmtId="41" fontId="22" fillId="0" borderId="33" xfId="1" applyFont="1" applyBorder="1">
      <alignment vertical="center"/>
    </xf>
    <xf numFmtId="41" fontId="22" fillId="0" borderId="34" xfId="1" applyFont="1" applyBorder="1" applyAlignment="1">
      <alignment horizontal="center" vertical="center"/>
    </xf>
    <xf numFmtId="41" fontId="22" fillId="0" borderId="35" xfId="1" applyFont="1" applyBorder="1">
      <alignment vertical="center"/>
    </xf>
    <xf numFmtId="41" fontId="22" fillId="0" borderId="36" xfId="1" applyFont="1" applyBorder="1" applyAlignment="1">
      <alignment horizontal="center" vertical="center"/>
    </xf>
    <xf numFmtId="41" fontId="22" fillId="0" borderId="36" xfId="1" applyFont="1" applyBorder="1">
      <alignment vertical="center"/>
    </xf>
    <xf numFmtId="41" fontId="22" fillId="0" borderId="34" xfId="1" applyFont="1" applyBorder="1">
      <alignment vertical="center"/>
    </xf>
    <xf numFmtId="49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41" fontId="28" fillId="0" borderId="1" xfId="1" applyFont="1" applyBorder="1" applyAlignment="1">
      <alignment horizontal="center" vertical="center"/>
    </xf>
    <xf numFmtId="41" fontId="18" fillId="0" borderId="0" xfId="1" applyFont="1" applyAlignment="1">
      <alignment horizontal="center" vertical="center"/>
    </xf>
    <xf numFmtId="3" fontId="18" fillId="0" borderId="0" xfId="0" applyNumberFormat="1" applyFont="1" applyAlignment="1">
      <alignment horizontal="right" vertical="center"/>
    </xf>
    <xf numFmtId="41" fontId="28" fillId="0" borderId="1" xfId="1" applyFont="1" applyBorder="1" applyAlignment="1">
      <alignment horizontal="right" vertical="center"/>
    </xf>
    <xf numFmtId="3" fontId="18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3" fontId="18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41" fontId="0" fillId="0" borderId="1" xfId="0" applyNumberFormat="1" applyBorder="1">
      <alignment vertical="center"/>
    </xf>
    <xf numFmtId="42" fontId="18" fillId="0" borderId="1" xfId="2" applyFont="1" applyBorder="1" applyAlignment="1">
      <alignment horizontal="center" vertical="center"/>
    </xf>
    <xf numFmtId="41" fontId="28" fillId="0" borderId="1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41" fontId="16" fillId="0" borderId="0" xfId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41" fontId="16" fillId="0" borderId="1" xfId="1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vertical="center"/>
    </xf>
    <xf numFmtId="41" fontId="27" fillId="0" borderId="1" xfId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41" fontId="27" fillId="0" borderId="1" xfId="1" applyFont="1" applyBorder="1" applyAlignment="1">
      <alignment vertical="center"/>
    </xf>
    <xf numFmtId="0" fontId="27" fillId="3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41" fontId="0" fillId="0" borderId="1" xfId="1" applyFont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41" fontId="0" fillId="0" borderId="1" xfId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3" fontId="27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78" fontId="18" fillId="0" borderId="1" xfId="0" applyNumberFormat="1" applyFont="1" applyBorder="1" applyAlignment="1">
      <alignment horizontal="center" vertical="center"/>
    </xf>
    <xf numFmtId="178" fontId="18" fillId="0" borderId="1" xfId="1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28" fillId="0" borderId="1" xfId="2" applyNumberFormat="1" applyFont="1" applyBorder="1" applyAlignment="1">
      <alignment horizontal="center" vertical="center"/>
    </xf>
    <xf numFmtId="178" fontId="2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1" fontId="21" fillId="0" borderId="0" xfId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1" fontId="20" fillId="0" borderId="5" xfId="1" applyFont="1" applyBorder="1" applyAlignment="1">
      <alignment horizontal="center" vertical="center"/>
    </xf>
    <xf numFmtId="41" fontId="20" fillId="0" borderId="6" xfId="1" applyFont="1" applyBorder="1" applyAlignment="1">
      <alignment horizontal="center" vertical="center"/>
    </xf>
    <xf numFmtId="41" fontId="20" fillId="0" borderId="7" xfId="1" applyFont="1" applyBorder="1" applyAlignment="1">
      <alignment horizontal="center" vertical="center"/>
    </xf>
    <xf numFmtId="41" fontId="20" fillId="0" borderId="8" xfId="1" applyFont="1" applyBorder="1" applyAlignment="1">
      <alignment horizontal="center" vertical="center"/>
    </xf>
    <xf numFmtId="41" fontId="20" fillId="0" borderId="9" xfId="1" applyFont="1" applyBorder="1" applyAlignment="1">
      <alignment horizontal="center" vertical="center"/>
    </xf>
    <xf numFmtId="41" fontId="20" fillId="0" borderId="10" xfId="1" applyFont="1" applyBorder="1" applyAlignment="1">
      <alignment horizontal="center" vertical="center"/>
    </xf>
    <xf numFmtId="41" fontId="20" fillId="0" borderId="16" xfId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top" wrapText="1" readingOrder="1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6"/>
  <sheetViews>
    <sheetView tabSelected="1" topLeftCell="A22" workbookViewId="0">
      <selection activeCell="C23" sqref="C23"/>
    </sheetView>
  </sheetViews>
  <sheetFormatPr defaultRowHeight="16.5"/>
  <cols>
    <col min="1" max="1" width="4" customWidth="1"/>
    <col min="2" max="2" width="25.375" customWidth="1"/>
    <col min="3" max="3" width="17.375" customWidth="1"/>
    <col min="4" max="4" width="30.375" customWidth="1"/>
  </cols>
  <sheetData>
    <row r="1" spans="1:4">
      <c r="D1" s="15" t="s">
        <v>143</v>
      </c>
    </row>
    <row r="2" spans="1:4" ht="32.25" customHeight="1">
      <c r="A2" s="143" t="s">
        <v>28</v>
      </c>
      <c r="B2" s="144"/>
      <c r="C2" s="144"/>
      <c r="D2" s="144"/>
    </row>
    <row r="3" spans="1:4" ht="17.25">
      <c r="A3" s="145" t="s">
        <v>26</v>
      </c>
      <c r="B3" s="145"/>
      <c r="C3" s="145"/>
      <c r="D3" s="145"/>
    </row>
    <row r="4" spans="1:4">
      <c r="D4" s="133" t="s">
        <v>135</v>
      </c>
    </row>
    <row r="5" spans="1:4">
      <c r="A5" s="5" t="s">
        <v>0</v>
      </c>
      <c r="B5" s="8" t="s">
        <v>2</v>
      </c>
      <c r="C5" s="8" t="s">
        <v>1</v>
      </c>
      <c r="D5" s="8" t="s">
        <v>3</v>
      </c>
    </row>
    <row r="6" spans="1:4" ht="18.75" customHeight="1">
      <c r="A6" s="1">
        <v>1</v>
      </c>
      <c r="B6" s="9" t="s">
        <v>4</v>
      </c>
      <c r="C6" s="2">
        <v>18809000</v>
      </c>
      <c r="D6" s="3" t="s">
        <v>5</v>
      </c>
    </row>
    <row r="7" spans="1:4" ht="91.5" customHeight="1">
      <c r="A7" s="1">
        <v>2</v>
      </c>
      <c r="B7" s="9" t="s">
        <v>6</v>
      </c>
      <c r="C7" s="2">
        <v>19500000</v>
      </c>
      <c r="D7" s="3" t="s">
        <v>136</v>
      </c>
    </row>
    <row r="8" spans="1:4">
      <c r="A8" s="1">
        <v>3</v>
      </c>
      <c r="B8" s="9" t="s">
        <v>34</v>
      </c>
      <c r="C8" s="2">
        <v>30950000</v>
      </c>
      <c r="D8" s="3" t="s">
        <v>7</v>
      </c>
    </row>
    <row r="9" spans="1:4">
      <c r="A9" s="1">
        <v>4</v>
      </c>
      <c r="B9" s="9" t="s">
        <v>24</v>
      </c>
      <c r="C9" s="2">
        <v>3778000</v>
      </c>
      <c r="D9" s="3"/>
    </row>
    <row r="10" spans="1:4">
      <c r="A10" s="1">
        <v>5</v>
      </c>
      <c r="B10" s="9" t="s">
        <v>17</v>
      </c>
      <c r="C10" s="2">
        <v>870000</v>
      </c>
      <c r="D10" s="10"/>
    </row>
    <row r="11" spans="1:4">
      <c r="A11" s="1"/>
      <c r="B11" s="9"/>
      <c r="C11" s="2"/>
      <c r="D11" s="10"/>
    </row>
    <row r="12" spans="1:4">
      <c r="A12" s="6">
        <v>6</v>
      </c>
      <c r="B12" s="177" t="s">
        <v>233</v>
      </c>
      <c r="C12" s="4">
        <f>SUM(C6:C10)</f>
        <v>73907000</v>
      </c>
      <c r="D12" s="7"/>
    </row>
    <row r="15" spans="1:4" ht="17.25">
      <c r="A15" s="145" t="s">
        <v>27</v>
      </c>
      <c r="B15" s="145"/>
      <c r="C15" s="145"/>
      <c r="D15" s="145"/>
    </row>
    <row r="16" spans="1:4">
      <c r="A16" s="11"/>
      <c r="B16" s="11"/>
      <c r="C16" s="11"/>
      <c r="D16" s="11"/>
    </row>
    <row r="17" spans="1:4">
      <c r="A17" s="5" t="s">
        <v>0</v>
      </c>
      <c r="B17" s="8" t="s">
        <v>2</v>
      </c>
      <c r="C17" s="8" t="s">
        <v>1</v>
      </c>
      <c r="D17" s="8" t="s">
        <v>3</v>
      </c>
    </row>
    <row r="18" spans="1:4">
      <c r="A18" s="1">
        <v>1</v>
      </c>
      <c r="B18" s="9" t="s">
        <v>19</v>
      </c>
      <c r="C18" s="2">
        <v>23000000</v>
      </c>
      <c r="D18" s="3" t="s">
        <v>29</v>
      </c>
    </row>
    <row r="19" spans="1:4">
      <c r="A19" s="1">
        <v>2</v>
      </c>
      <c r="B19" s="9" t="s">
        <v>8</v>
      </c>
      <c r="C19" s="2">
        <v>9500000</v>
      </c>
      <c r="D19" s="3" t="s">
        <v>30</v>
      </c>
    </row>
    <row r="20" spans="1:4">
      <c r="A20" s="1">
        <v>3</v>
      </c>
      <c r="B20" s="9" t="s">
        <v>24</v>
      </c>
      <c r="C20" s="2">
        <v>3778000</v>
      </c>
      <c r="D20" s="3" t="s">
        <v>31</v>
      </c>
    </row>
    <row r="21" spans="1:4">
      <c r="A21" s="1">
        <v>4</v>
      </c>
      <c r="B21" s="9" t="s">
        <v>10</v>
      </c>
      <c r="C21" s="2">
        <f>1265000+1065000</f>
        <v>2330000</v>
      </c>
      <c r="D21" s="13" t="s">
        <v>31</v>
      </c>
    </row>
    <row r="22" spans="1:4">
      <c r="A22" s="1">
        <v>5</v>
      </c>
      <c r="B22" s="9" t="s">
        <v>12</v>
      </c>
      <c r="C22" s="2">
        <v>360000</v>
      </c>
      <c r="D22" s="10" t="s">
        <v>32</v>
      </c>
    </row>
    <row r="23" spans="1:4">
      <c r="A23" s="1">
        <v>6</v>
      </c>
      <c r="B23" s="9" t="s">
        <v>22</v>
      </c>
      <c r="C23" s="2">
        <v>3437540</v>
      </c>
      <c r="D23" s="10" t="s">
        <v>23</v>
      </c>
    </row>
    <row r="24" spans="1:4">
      <c r="A24" s="1">
        <v>7</v>
      </c>
      <c r="B24" s="9" t="s">
        <v>25</v>
      </c>
      <c r="C24" s="2">
        <v>1000000</v>
      </c>
      <c r="D24" s="10" t="s">
        <v>21</v>
      </c>
    </row>
    <row r="25" spans="1:4">
      <c r="A25" s="1">
        <v>8</v>
      </c>
      <c r="B25" s="9" t="s">
        <v>9</v>
      </c>
      <c r="C25" s="2">
        <v>500000</v>
      </c>
      <c r="D25" s="3" t="s">
        <v>20</v>
      </c>
    </row>
    <row r="26" spans="1:4">
      <c r="A26" s="1">
        <v>9</v>
      </c>
      <c r="B26" s="9" t="s">
        <v>11</v>
      </c>
      <c r="C26" s="2">
        <v>1200000</v>
      </c>
      <c r="D26" s="3" t="s">
        <v>30</v>
      </c>
    </row>
    <row r="27" spans="1:4">
      <c r="A27" s="1">
        <v>10</v>
      </c>
      <c r="B27" s="9" t="s">
        <v>14</v>
      </c>
      <c r="C27" s="2">
        <v>375720</v>
      </c>
      <c r="D27" s="13" t="s">
        <v>33</v>
      </c>
    </row>
    <row r="28" spans="1:4">
      <c r="A28" s="1">
        <v>11</v>
      </c>
      <c r="B28" s="9" t="s">
        <v>13</v>
      </c>
      <c r="C28" s="2">
        <v>625000</v>
      </c>
      <c r="D28" s="13" t="s">
        <v>33</v>
      </c>
    </row>
    <row r="29" spans="1:4">
      <c r="A29" s="1">
        <v>12</v>
      </c>
      <c r="B29" s="9" t="s">
        <v>15</v>
      </c>
      <c r="C29" s="2">
        <v>682200</v>
      </c>
      <c r="D29" s="13" t="s">
        <v>33</v>
      </c>
    </row>
    <row r="30" spans="1:4">
      <c r="A30" s="1">
        <v>13</v>
      </c>
      <c r="B30" s="9" t="s">
        <v>18</v>
      </c>
      <c r="C30" s="2">
        <v>870000</v>
      </c>
      <c r="D30" s="10" t="s">
        <v>23</v>
      </c>
    </row>
    <row r="31" spans="1:4">
      <c r="A31" s="1"/>
      <c r="B31" s="9"/>
      <c r="C31" s="2"/>
      <c r="D31" s="10"/>
    </row>
    <row r="32" spans="1:4">
      <c r="A32" s="6">
        <v>14</v>
      </c>
      <c r="B32" s="177" t="s">
        <v>234</v>
      </c>
      <c r="C32" s="4">
        <f>SUM(C18:C31)</f>
        <v>47658460</v>
      </c>
      <c r="D32" s="7"/>
    </row>
    <row r="34" spans="1:3">
      <c r="A34" s="146" t="s">
        <v>16</v>
      </c>
      <c r="B34" s="146"/>
    </row>
    <row r="35" spans="1:3">
      <c r="B35" s="141" t="s">
        <v>148</v>
      </c>
      <c r="C35" s="16">
        <f>C12-C32</f>
        <v>26248540</v>
      </c>
    </row>
    <row r="36" spans="1:3">
      <c r="A36" s="146" t="s">
        <v>35</v>
      </c>
      <c r="B36" s="146"/>
      <c r="C36" s="14"/>
    </row>
  </sheetData>
  <mergeCells count="5">
    <mergeCell ref="A2:D2"/>
    <mergeCell ref="A3:D3"/>
    <mergeCell ref="A15:D15"/>
    <mergeCell ref="A34:B34"/>
    <mergeCell ref="A36:B36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topLeftCell="A4" workbookViewId="0">
      <selection activeCell="C10" sqref="C10"/>
    </sheetView>
  </sheetViews>
  <sheetFormatPr defaultRowHeight="16.5"/>
  <cols>
    <col min="1" max="1" width="5" customWidth="1"/>
    <col min="2" max="2" width="20.5" customWidth="1"/>
    <col min="3" max="3" width="19.375" customWidth="1"/>
    <col min="4" max="4" width="22.875" customWidth="1"/>
    <col min="5" max="5" width="19" customWidth="1"/>
    <col min="6" max="6" width="13.75" bestFit="1" customWidth="1"/>
    <col min="7" max="7" width="11.5" bestFit="1" customWidth="1"/>
    <col min="257" max="257" width="5" customWidth="1"/>
    <col min="258" max="258" width="20.5" customWidth="1"/>
    <col min="259" max="259" width="19.375" customWidth="1"/>
    <col min="260" max="260" width="22.875" customWidth="1"/>
    <col min="261" max="261" width="19" customWidth="1"/>
    <col min="262" max="262" width="13.75" bestFit="1" customWidth="1"/>
    <col min="263" max="263" width="11.5" bestFit="1" customWidth="1"/>
    <col min="513" max="513" width="5" customWidth="1"/>
    <col min="514" max="514" width="20.5" customWidth="1"/>
    <col min="515" max="515" width="19.375" customWidth="1"/>
    <col min="516" max="516" width="22.875" customWidth="1"/>
    <col min="517" max="517" width="19" customWidth="1"/>
    <col min="518" max="518" width="13.75" bestFit="1" customWidth="1"/>
    <col min="519" max="519" width="11.5" bestFit="1" customWidth="1"/>
    <col min="769" max="769" width="5" customWidth="1"/>
    <col min="770" max="770" width="20.5" customWidth="1"/>
    <col min="771" max="771" width="19.375" customWidth="1"/>
    <col min="772" max="772" width="22.875" customWidth="1"/>
    <col min="773" max="773" width="19" customWidth="1"/>
    <col min="774" max="774" width="13.75" bestFit="1" customWidth="1"/>
    <col min="775" max="775" width="11.5" bestFit="1" customWidth="1"/>
    <col min="1025" max="1025" width="5" customWidth="1"/>
    <col min="1026" max="1026" width="20.5" customWidth="1"/>
    <col min="1027" max="1027" width="19.375" customWidth="1"/>
    <col min="1028" max="1028" width="22.875" customWidth="1"/>
    <col min="1029" max="1029" width="19" customWidth="1"/>
    <col min="1030" max="1030" width="13.75" bestFit="1" customWidth="1"/>
    <col min="1031" max="1031" width="11.5" bestFit="1" customWidth="1"/>
    <col min="1281" max="1281" width="5" customWidth="1"/>
    <col min="1282" max="1282" width="20.5" customWidth="1"/>
    <col min="1283" max="1283" width="19.375" customWidth="1"/>
    <col min="1284" max="1284" width="22.875" customWidth="1"/>
    <col min="1285" max="1285" width="19" customWidth="1"/>
    <col min="1286" max="1286" width="13.75" bestFit="1" customWidth="1"/>
    <col min="1287" max="1287" width="11.5" bestFit="1" customWidth="1"/>
    <col min="1537" max="1537" width="5" customWidth="1"/>
    <col min="1538" max="1538" width="20.5" customWidth="1"/>
    <col min="1539" max="1539" width="19.375" customWidth="1"/>
    <col min="1540" max="1540" width="22.875" customWidth="1"/>
    <col min="1541" max="1541" width="19" customWidth="1"/>
    <col min="1542" max="1542" width="13.75" bestFit="1" customWidth="1"/>
    <col min="1543" max="1543" width="11.5" bestFit="1" customWidth="1"/>
    <col min="1793" max="1793" width="5" customWidth="1"/>
    <col min="1794" max="1794" width="20.5" customWidth="1"/>
    <col min="1795" max="1795" width="19.375" customWidth="1"/>
    <col min="1796" max="1796" width="22.875" customWidth="1"/>
    <col min="1797" max="1797" width="19" customWidth="1"/>
    <col min="1798" max="1798" width="13.75" bestFit="1" customWidth="1"/>
    <col min="1799" max="1799" width="11.5" bestFit="1" customWidth="1"/>
    <col min="2049" max="2049" width="5" customWidth="1"/>
    <col min="2050" max="2050" width="20.5" customWidth="1"/>
    <col min="2051" max="2051" width="19.375" customWidth="1"/>
    <col min="2052" max="2052" width="22.875" customWidth="1"/>
    <col min="2053" max="2053" width="19" customWidth="1"/>
    <col min="2054" max="2054" width="13.75" bestFit="1" customWidth="1"/>
    <col min="2055" max="2055" width="11.5" bestFit="1" customWidth="1"/>
    <col min="2305" max="2305" width="5" customWidth="1"/>
    <col min="2306" max="2306" width="20.5" customWidth="1"/>
    <col min="2307" max="2307" width="19.375" customWidth="1"/>
    <col min="2308" max="2308" width="22.875" customWidth="1"/>
    <col min="2309" max="2309" width="19" customWidth="1"/>
    <col min="2310" max="2310" width="13.75" bestFit="1" customWidth="1"/>
    <col min="2311" max="2311" width="11.5" bestFit="1" customWidth="1"/>
    <col min="2561" max="2561" width="5" customWidth="1"/>
    <col min="2562" max="2562" width="20.5" customWidth="1"/>
    <col min="2563" max="2563" width="19.375" customWidth="1"/>
    <col min="2564" max="2564" width="22.875" customWidth="1"/>
    <col min="2565" max="2565" width="19" customWidth="1"/>
    <col min="2566" max="2566" width="13.75" bestFit="1" customWidth="1"/>
    <col min="2567" max="2567" width="11.5" bestFit="1" customWidth="1"/>
    <col min="2817" max="2817" width="5" customWidth="1"/>
    <col min="2818" max="2818" width="20.5" customWidth="1"/>
    <col min="2819" max="2819" width="19.375" customWidth="1"/>
    <col min="2820" max="2820" width="22.875" customWidth="1"/>
    <col min="2821" max="2821" width="19" customWidth="1"/>
    <col min="2822" max="2822" width="13.75" bestFit="1" customWidth="1"/>
    <col min="2823" max="2823" width="11.5" bestFit="1" customWidth="1"/>
    <col min="3073" max="3073" width="5" customWidth="1"/>
    <col min="3074" max="3074" width="20.5" customWidth="1"/>
    <col min="3075" max="3075" width="19.375" customWidth="1"/>
    <col min="3076" max="3076" width="22.875" customWidth="1"/>
    <col min="3077" max="3077" width="19" customWidth="1"/>
    <col min="3078" max="3078" width="13.75" bestFit="1" customWidth="1"/>
    <col min="3079" max="3079" width="11.5" bestFit="1" customWidth="1"/>
    <col min="3329" max="3329" width="5" customWidth="1"/>
    <col min="3330" max="3330" width="20.5" customWidth="1"/>
    <col min="3331" max="3331" width="19.375" customWidth="1"/>
    <col min="3332" max="3332" width="22.875" customWidth="1"/>
    <col min="3333" max="3333" width="19" customWidth="1"/>
    <col min="3334" max="3334" width="13.75" bestFit="1" customWidth="1"/>
    <col min="3335" max="3335" width="11.5" bestFit="1" customWidth="1"/>
    <col min="3585" max="3585" width="5" customWidth="1"/>
    <col min="3586" max="3586" width="20.5" customWidth="1"/>
    <col min="3587" max="3587" width="19.375" customWidth="1"/>
    <col min="3588" max="3588" width="22.875" customWidth="1"/>
    <col min="3589" max="3589" width="19" customWidth="1"/>
    <col min="3590" max="3590" width="13.75" bestFit="1" customWidth="1"/>
    <col min="3591" max="3591" width="11.5" bestFit="1" customWidth="1"/>
    <col min="3841" max="3841" width="5" customWidth="1"/>
    <col min="3842" max="3842" width="20.5" customWidth="1"/>
    <col min="3843" max="3843" width="19.375" customWidth="1"/>
    <col min="3844" max="3844" width="22.875" customWidth="1"/>
    <col min="3845" max="3845" width="19" customWidth="1"/>
    <col min="3846" max="3846" width="13.75" bestFit="1" customWidth="1"/>
    <col min="3847" max="3847" width="11.5" bestFit="1" customWidth="1"/>
    <col min="4097" max="4097" width="5" customWidth="1"/>
    <col min="4098" max="4098" width="20.5" customWidth="1"/>
    <col min="4099" max="4099" width="19.375" customWidth="1"/>
    <col min="4100" max="4100" width="22.875" customWidth="1"/>
    <col min="4101" max="4101" width="19" customWidth="1"/>
    <col min="4102" max="4102" width="13.75" bestFit="1" customWidth="1"/>
    <col min="4103" max="4103" width="11.5" bestFit="1" customWidth="1"/>
    <col min="4353" max="4353" width="5" customWidth="1"/>
    <col min="4354" max="4354" width="20.5" customWidth="1"/>
    <col min="4355" max="4355" width="19.375" customWidth="1"/>
    <col min="4356" max="4356" width="22.875" customWidth="1"/>
    <col min="4357" max="4357" width="19" customWidth="1"/>
    <col min="4358" max="4358" width="13.75" bestFit="1" customWidth="1"/>
    <col min="4359" max="4359" width="11.5" bestFit="1" customWidth="1"/>
    <col min="4609" max="4609" width="5" customWidth="1"/>
    <col min="4610" max="4610" width="20.5" customWidth="1"/>
    <col min="4611" max="4611" width="19.375" customWidth="1"/>
    <col min="4612" max="4612" width="22.875" customWidth="1"/>
    <col min="4613" max="4613" width="19" customWidth="1"/>
    <col min="4614" max="4614" width="13.75" bestFit="1" customWidth="1"/>
    <col min="4615" max="4615" width="11.5" bestFit="1" customWidth="1"/>
    <col min="4865" max="4865" width="5" customWidth="1"/>
    <col min="4866" max="4866" width="20.5" customWidth="1"/>
    <col min="4867" max="4867" width="19.375" customWidth="1"/>
    <col min="4868" max="4868" width="22.875" customWidth="1"/>
    <col min="4869" max="4869" width="19" customWidth="1"/>
    <col min="4870" max="4870" width="13.75" bestFit="1" customWidth="1"/>
    <col min="4871" max="4871" width="11.5" bestFit="1" customWidth="1"/>
    <col min="5121" max="5121" width="5" customWidth="1"/>
    <col min="5122" max="5122" width="20.5" customWidth="1"/>
    <col min="5123" max="5123" width="19.375" customWidth="1"/>
    <col min="5124" max="5124" width="22.875" customWidth="1"/>
    <col min="5125" max="5125" width="19" customWidth="1"/>
    <col min="5126" max="5126" width="13.75" bestFit="1" customWidth="1"/>
    <col min="5127" max="5127" width="11.5" bestFit="1" customWidth="1"/>
    <col min="5377" max="5377" width="5" customWidth="1"/>
    <col min="5378" max="5378" width="20.5" customWidth="1"/>
    <col min="5379" max="5379" width="19.375" customWidth="1"/>
    <col min="5380" max="5380" width="22.875" customWidth="1"/>
    <col min="5381" max="5381" width="19" customWidth="1"/>
    <col min="5382" max="5382" width="13.75" bestFit="1" customWidth="1"/>
    <col min="5383" max="5383" width="11.5" bestFit="1" customWidth="1"/>
    <col min="5633" max="5633" width="5" customWidth="1"/>
    <col min="5634" max="5634" width="20.5" customWidth="1"/>
    <col min="5635" max="5635" width="19.375" customWidth="1"/>
    <col min="5636" max="5636" width="22.875" customWidth="1"/>
    <col min="5637" max="5637" width="19" customWidth="1"/>
    <col min="5638" max="5638" width="13.75" bestFit="1" customWidth="1"/>
    <col min="5639" max="5639" width="11.5" bestFit="1" customWidth="1"/>
    <col min="5889" max="5889" width="5" customWidth="1"/>
    <col min="5890" max="5890" width="20.5" customWidth="1"/>
    <col min="5891" max="5891" width="19.375" customWidth="1"/>
    <col min="5892" max="5892" width="22.875" customWidth="1"/>
    <col min="5893" max="5893" width="19" customWidth="1"/>
    <col min="5894" max="5894" width="13.75" bestFit="1" customWidth="1"/>
    <col min="5895" max="5895" width="11.5" bestFit="1" customWidth="1"/>
    <col min="6145" max="6145" width="5" customWidth="1"/>
    <col min="6146" max="6146" width="20.5" customWidth="1"/>
    <col min="6147" max="6147" width="19.375" customWidth="1"/>
    <col min="6148" max="6148" width="22.875" customWidth="1"/>
    <col min="6149" max="6149" width="19" customWidth="1"/>
    <col min="6150" max="6150" width="13.75" bestFit="1" customWidth="1"/>
    <col min="6151" max="6151" width="11.5" bestFit="1" customWidth="1"/>
    <col min="6401" max="6401" width="5" customWidth="1"/>
    <col min="6402" max="6402" width="20.5" customWidth="1"/>
    <col min="6403" max="6403" width="19.375" customWidth="1"/>
    <col min="6404" max="6404" width="22.875" customWidth="1"/>
    <col min="6405" max="6405" width="19" customWidth="1"/>
    <col min="6406" max="6406" width="13.75" bestFit="1" customWidth="1"/>
    <col min="6407" max="6407" width="11.5" bestFit="1" customWidth="1"/>
    <col min="6657" max="6657" width="5" customWidth="1"/>
    <col min="6658" max="6658" width="20.5" customWidth="1"/>
    <col min="6659" max="6659" width="19.375" customWidth="1"/>
    <col min="6660" max="6660" width="22.875" customWidth="1"/>
    <col min="6661" max="6661" width="19" customWidth="1"/>
    <col min="6662" max="6662" width="13.75" bestFit="1" customWidth="1"/>
    <col min="6663" max="6663" width="11.5" bestFit="1" customWidth="1"/>
    <col min="6913" max="6913" width="5" customWidth="1"/>
    <col min="6914" max="6914" width="20.5" customWidth="1"/>
    <col min="6915" max="6915" width="19.375" customWidth="1"/>
    <col min="6916" max="6916" width="22.875" customWidth="1"/>
    <col min="6917" max="6917" width="19" customWidth="1"/>
    <col min="6918" max="6918" width="13.75" bestFit="1" customWidth="1"/>
    <col min="6919" max="6919" width="11.5" bestFit="1" customWidth="1"/>
    <col min="7169" max="7169" width="5" customWidth="1"/>
    <col min="7170" max="7170" width="20.5" customWidth="1"/>
    <col min="7171" max="7171" width="19.375" customWidth="1"/>
    <col min="7172" max="7172" width="22.875" customWidth="1"/>
    <col min="7173" max="7173" width="19" customWidth="1"/>
    <col min="7174" max="7174" width="13.75" bestFit="1" customWidth="1"/>
    <col min="7175" max="7175" width="11.5" bestFit="1" customWidth="1"/>
    <col min="7425" max="7425" width="5" customWidth="1"/>
    <col min="7426" max="7426" width="20.5" customWidth="1"/>
    <col min="7427" max="7427" width="19.375" customWidth="1"/>
    <col min="7428" max="7428" width="22.875" customWidth="1"/>
    <col min="7429" max="7429" width="19" customWidth="1"/>
    <col min="7430" max="7430" width="13.75" bestFit="1" customWidth="1"/>
    <col min="7431" max="7431" width="11.5" bestFit="1" customWidth="1"/>
    <col min="7681" max="7681" width="5" customWidth="1"/>
    <col min="7682" max="7682" width="20.5" customWidth="1"/>
    <col min="7683" max="7683" width="19.375" customWidth="1"/>
    <col min="7684" max="7684" width="22.875" customWidth="1"/>
    <col min="7685" max="7685" width="19" customWidth="1"/>
    <col min="7686" max="7686" width="13.75" bestFit="1" customWidth="1"/>
    <col min="7687" max="7687" width="11.5" bestFit="1" customWidth="1"/>
    <col min="7937" max="7937" width="5" customWidth="1"/>
    <col min="7938" max="7938" width="20.5" customWidth="1"/>
    <col min="7939" max="7939" width="19.375" customWidth="1"/>
    <col min="7940" max="7940" width="22.875" customWidth="1"/>
    <col min="7941" max="7941" width="19" customWidth="1"/>
    <col min="7942" max="7942" width="13.75" bestFit="1" customWidth="1"/>
    <col min="7943" max="7943" width="11.5" bestFit="1" customWidth="1"/>
    <col min="8193" max="8193" width="5" customWidth="1"/>
    <col min="8194" max="8194" width="20.5" customWidth="1"/>
    <col min="8195" max="8195" width="19.375" customWidth="1"/>
    <col min="8196" max="8196" width="22.875" customWidth="1"/>
    <col min="8197" max="8197" width="19" customWidth="1"/>
    <col min="8198" max="8198" width="13.75" bestFit="1" customWidth="1"/>
    <col min="8199" max="8199" width="11.5" bestFit="1" customWidth="1"/>
    <col min="8449" max="8449" width="5" customWidth="1"/>
    <col min="8450" max="8450" width="20.5" customWidth="1"/>
    <col min="8451" max="8451" width="19.375" customWidth="1"/>
    <col min="8452" max="8452" width="22.875" customWidth="1"/>
    <col min="8453" max="8453" width="19" customWidth="1"/>
    <col min="8454" max="8454" width="13.75" bestFit="1" customWidth="1"/>
    <col min="8455" max="8455" width="11.5" bestFit="1" customWidth="1"/>
    <col min="8705" max="8705" width="5" customWidth="1"/>
    <col min="8706" max="8706" width="20.5" customWidth="1"/>
    <col min="8707" max="8707" width="19.375" customWidth="1"/>
    <col min="8708" max="8708" width="22.875" customWidth="1"/>
    <col min="8709" max="8709" width="19" customWidth="1"/>
    <col min="8710" max="8710" width="13.75" bestFit="1" customWidth="1"/>
    <col min="8711" max="8711" width="11.5" bestFit="1" customWidth="1"/>
    <col min="8961" max="8961" width="5" customWidth="1"/>
    <col min="8962" max="8962" width="20.5" customWidth="1"/>
    <col min="8963" max="8963" width="19.375" customWidth="1"/>
    <col min="8964" max="8964" width="22.875" customWidth="1"/>
    <col min="8965" max="8965" width="19" customWidth="1"/>
    <col min="8966" max="8966" width="13.75" bestFit="1" customWidth="1"/>
    <col min="8967" max="8967" width="11.5" bestFit="1" customWidth="1"/>
    <col min="9217" max="9217" width="5" customWidth="1"/>
    <col min="9218" max="9218" width="20.5" customWidth="1"/>
    <col min="9219" max="9219" width="19.375" customWidth="1"/>
    <col min="9220" max="9220" width="22.875" customWidth="1"/>
    <col min="9221" max="9221" width="19" customWidth="1"/>
    <col min="9222" max="9222" width="13.75" bestFit="1" customWidth="1"/>
    <col min="9223" max="9223" width="11.5" bestFit="1" customWidth="1"/>
    <col min="9473" max="9473" width="5" customWidth="1"/>
    <col min="9474" max="9474" width="20.5" customWidth="1"/>
    <col min="9475" max="9475" width="19.375" customWidth="1"/>
    <col min="9476" max="9476" width="22.875" customWidth="1"/>
    <col min="9477" max="9477" width="19" customWidth="1"/>
    <col min="9478" max="9478" width="13.75" bestFit="1" customWidth="1"/>
    <col min="9479" max="9479" width="11.5" bestFit="1" customWidth="1"/>
    <col min="9729" max="9729" width="5" customWidth="1"/>
    <col min="9730" max="9730" width="20.5" customWidth="1"/>
    <col min="9731" max="9731" width="19.375" customWidth="1"/>
    <col min="9732" max="9732" width="22.875" customWidth="1"/>
    <col min="9733" max="9733" width="19" customWidth="1"/>
    <col min="9734" max="9734" width="13.75" bestFit="1" customWidth="1"/>
    <col min="9735" max="9735" width="11.5" bestFit="1" customWidth="1"/>
    <col min="9985" max="9985" width="5" customWidth="1"/>
    <col min="9986" max="9986" width="20.5" customWidth="1"/>
    <col min="9987" max="9987" width="19.375" customWidth="1"/>
    <col min="9988" max="9988" width="22.875" customWidth="1"/>
    <col min="9989" max="9989" width="19" customWidth="1"/>
    <col min="9990" max="9990" width="13.75" bestFit="1" customWidth="1"/>
    <col min="9991" max="9991" width="11.5" bestFit="1" customWidth="1"/>
    <col min="10241" max="10241" width="5" customWidth="1"/>
    <col min="10242" max="10242" width="20.5" customWidth="1"/>
    <col min="10243" max="10243" width="19.375" customWidth="1"/>
    <col min="10244" max="10244" width="22.875" customWidth="1"/>
    <col min="10245" max="10245" width="19" customWidth="1"/>
    <col min="10246" max="10246" width="13.75" bestFit="1" customWidth="1"/>
    <col min="10247" max="10247" width="11.5" bestFit="1" customWidth="1"/>
    <col min="10497" max="10497" width="5" customWidth="1"/>
    <col min="10498" max="10498" width="20.5" customWidth="1"/>
    <col min="10499" max="10499" width="19.375" customWidth="1"/>
    <col min="10500" max="10500" width="22.875" customWidth="1"/>
    <col min="10501" max="10501" width="19" customWidth="1"/>
    <col min="10502" max="10502" width="13.75" bestFit="1" customWidth="1"/>
    <col min="10503" max="10503" width="11.5" bestFit="1" customWidth="1"/>
    <col min="10753" max="10753" width="5" customWidth="1"/>
    <col min="10754" max="10754" width="20.5" customWidth="1"/>
    <col min="10755" max="10755" width="19.375" customWidth="1"/>
    <col min="10756" max="10756" width="22.875" customWidth="1"/>
    <col min="10757" max="10757" width="19" customWidth="1"/>
    <col min="10758" max="10758" width="13.75" bestFit="1" customWidth="1"/>
    <col min="10759" max="10759" width="11.5" bestFit="1" customWidth="1"/>
    <col min="11009" max="11009" width="5" customWidth="1"/>
    <col min="11010" max="11010" width="20.5" customWidth="1"/>
    <col min="11011" max="11011" width="19.375" customWidth="1"/>
    <col min="11012" max="11012" width="22.875" customWidth="1"/>
    <col min="11013" max="11013" width="19" customWidth="1"/>
    <col min="11014" max="11014" width="13.75" bestFit="1" customWidth="1"/>
    <col min="11015" max="11015" width="11.5" bestFit="1" customWidth="1"/>
    <col min="11265" max="11265" width="5" customWidth="1"/>
    <col min="11266" max="11266" width="20.5" customWidth="1"/>
    <col min="11267" max="11267" width="19.375" customWidth="1"/>
    <col min="11268" max="11268" width="22.875" customWidth="1"/>
    <col min="11269" max="11269" width="19" customWidth="1"/>
    <col min="11270" max="11270" width="13.75" bestFit="1" customWidth="1"/>
    <col min="11271" max="11271" width="11.5" bestFit="1" customWidth="1"/>
    <col min="11521" max="11521" width="5" customWidth="1"/>
    <col min="11522" max="11522" width="20.5" customWidth="1"/>
    <col min="11523" max="11523" width="19.375" customWidth="1"/>
    <col min="11524" max="11524" width="22.875" customWidth="1"/>
    <col min="11525" max="11525" width="19" customWidth="1"/>
    <col min="11526" max="11526" width="13.75" bestFit="1" customWidth="1"/>
    <col min="11527" max="11527" width="11.5" bestFit="1" customWidth="1"/>
    <col min="11777" max="11777" width="5" customWidth="1"/>
    <col min="11778" max="11778" width="20.5" customWidth="1"/>
    <col min="11779" max="11779" width="19.375" customWidth="1"/>
    <col min="11780" max="11780" width="22.875" customWidth="1"/>
    <col min="11781" max="11781" width="19" customWidth="1"/>
    <col min="11782" max="11782" width="13.75" bestFit="1" customWidth="1"/>
    <col min="11783" max="11783" width="11.5" bestFit="1" customWidth="1"/>
    <col min="12033" max="12033" width="5" customWidth="1"/>
    <col min="12034" max="12034" width="20.5" customWidth="1"/>
    <col min="12035" max="12035" width="19.375" customWidth="1"/>
    <col min="12036" max="12036" width="22.875" customWidth="1"/>
    <col min="12037" max="12037" width="19" customWidth="1"/>
    <col min="12038" max="12038" width="13.75" bestFit="1" customWidth="1"/>
    <col min="12039" max="12039" width="11.5" bestFit="1" customWidth="1"/>
    <col min="12289" max="12289" width="5" customWidth="1"/>
    <col min="12290" max="12290" width="20.5" customWidth="1"/>
    <col min="12291" max="12291" width="19.375" customWidth="1"/>
    <col min="12292" max="12292" width="22.875" customWidth="1"/>
    <col min="12293" max="12293" width="19" customWidth="1"/>
    <col min="12294" max="12294" width="13.75" bestFit="1" customWidth="1"/>
    <col min="12295" max="12295" width="11.5" bestFit="1" customWidth="1"/>
    <col min="12545" max="12545" width="5" customWidth="1"/>
    <col min="12546" max="12546" width="20.5" customWidth="1"/>
    <col min="12547" max="12547" width="19.375" customWidth="1"/>
    <col min="12548" max="12548" width="22.875" customWidth="1"/>
    <col min="12549" max="12549" width="19" customWidth="1"/>
    <col min="12550" max="12550" width="13.75" bestFit="1" customWidth="1"/>
    <col min="12551" max="12551" width="11.5" bestFit="1" customWidth="1"/>
    <col min="12801" max="12801" width="5" customWidth="1"/>
    <col min="12802" max="12802" width="20.5" customWidth="1"/>
    <col min="12803" max="12803" width="19.375" customWidth="1"/>
    <col min="12804" max="12804" width="22.875" customWidth="1"/>
    <col min="12805" max="12805" width="19" customWidth="1"/>
    <col min="12806" max="12806" width="13.75" bestFit="1" customWidth="1"/>
    <col min="12807" max="12807" width="11.5" bestFit="1" customWidth="1"/>
    <col min="13057" max="13057" width="5" customWidth="1"/>
    <col min="13058" max="13058" width="20.5" customWidth="1"/>
    <col min="13059" max="13059" width="19.375" customWidth="1"/>
    <col min="13060" max="13060" width="22.875" customWidth="1"/>
    <col min="13061" max="13061" width="19" customWidth="1"/>
    <col min="13062" max="13062" width="13.75" bestFit="1" customWidth="1"/>
    <col min="13063" max="13063" width="11.5" bestFit="1" customWidth="1"/>
    <col min="13313" max="13313" width="5" customWidth="1"/>
    <col min="13314" max="13314" width="20.5" customWidth="1"/>
    <col min="13315" max="13315" width="19.375" customWidth="1"/>
    <col min="13316" max="13316" width="22.875" customWidth="1"/>
    <col min="13317" max="13317" width="19" customWidth="1"/>
    <col min="13318" max="13318" width="13.75" bestFit="1" customWidth="1"/>
    <col min="13319" max="13319" width="11.5" bestFit="1" customWidth="1"/>
    <col min="13569" max="13569" width="5" customWidth="1"/>
    <col min="13570" max="13570" width="20.5" customWidth="1"/>
    <col min="13571" max="13571" width="19.375" customWidth="1"/>
    <col min="13572" max="13572" width="22.875" customWidth="1"/>
    <col min="13573" max="13573" width="19" customWidth="1"/>
    <col min="13574" max="13574" width="13.75" bestFit="1" customWidth="1"/>
    <col min="13575" max="13575" width="11.5" bestFit="1" customWidth="1"/>
    <col min="13825" max="13825" width="5" customWidth="1"/>
    <col min="13826" max="13826" width="20.5" customWidth="1"/>
    <col min="13827" max="13827" width="19.375" customWidth="1"/>
    <col min="13828" max="13828" width="22.875" customWidth="1"/>
    <col min="13829" max="13829" width="19" customWidth="1"/>
    <col min="13830" max="13830" width="13.75" bestFit="1" customWidth="1"/>
    <col min="13831" max="13831" width="11.5" bestFit="1" customWidth="1"/>
    <col min="14081" max="14081" width="5" customWidth="1"/>
    <col min="14082" max="14082" width="20.5" customWidth="1"/>
    <col min="14083" max="14083" width="19.375" customWidth="1"/>
    <col min="14084" max="14084" width="22.875" customWidth="1"/>
    <col min="14085" max="14085" width="19" customWidth="1"/>
    <col min="14086" max="14086" width="13.75" bestFit="1" customWidth="1"/>
    <col min="14087" max="14087" width="11.5" bestFit="1" customWidth="1"/>
    <col min="14337" max="14337" width="5" customWidth="1"/>
    <col min="14338" max="14338" width="20.5" customWidth="1"/>
    <col min="14339" max="14339" width="19.375" customWidth="1"/>
    <col min="14340" max="14340" width="22.875" customWidth="1"/>
    <col min="14341" max="14341" width="19" customWidth="1"/>
    <col min="14342" max="14342" width="13.75" bestFit="1" customWidth="1"/>
    <col min="14343" max="14343" width="11.5" bestFit="1" customWidth="1"/>
    <col min="14593" max="14593" width="5" customWidth="1"/>
    <col min="14594" max="14594" width="20.5" customWidth="1"/>
    <col min="14595" max="14595" width="19.375" customWidth="1"/>
    <col min="14596" max="14596" width="22.875" customWidth="1"/>
    <col min="14597" max="14597" width="19" customWidth="1"/>
    <col min="14598" max="14598" width="13.75" bestFit="1" customWidth="1"/>
    <col min="14599" max="14599" width="11.5" bestFit="1" customWidth="1"/>
    <col min="14849" max="14849" width="5" customWidth="1"/>
    <col min="14850" max="14850" width="20.5" customWidth="1"/>
    <col min="14851" max="14851" width="19.375" customWidth="1"/>
    <col min="14852" max="14852" width="22.875" customWidth="1"/>
    <col min="14853" max="14853" width="19" customWidth="1"/>
    <col min="14854" max="14854" width="13.75" bestFit="1" customWidth="1"/>
    <col min="14855" max="14855" width="11.5" bestFit="1" customWidth="1"/>
    <col min="15105" max="15105" width="5" customWidth="1"/>
    <col min="15106" max="15106" width="20.5" customWidth="1"/>
    <col min="15107" max="15107" width="19.375" customWidth="1"/>
    <col min="15108" max="15108" width="22.875" customWidth="1"/>
    <col min="15109" max="15109" width="19" customWidth="1"/>
    <col min="15110" max="15110" width="13.75" bestFit="1" customWidth="1"/>
    <col min="15111" max="15111" width="11.5" bestFit="1" customWidth="1"/>
    <col min="15361" max="15361" width="5" customWidth="1"/>
    <col min="15362" max="15362" width="20.5" customWidth="1"/>
    <col min="15363" max="15363" width="19.375" customWidth="1"/>
    <col min="15364" max="15364" width="22.875" customWidth="1"/>
    <col min="15365" max="15365" width="19" customWidth="1"/>
    <col min="15366" max="15366" width="13.75" bestFit="1" customWidth="1"/>
    <col min="15367" max="15367" width="11.5" bestFit="1" customWidth="1"/>
    <col min="15617" max="15617" width="5" customWidth="1"/>
    <col min="15618" max="15618" width="20.5" customWidth="1"/>
    <col min="15619" max="15619" width="19.375" customWidth="1"/>
    <col min="15620" max="15620" width="22.875" customWidth="1"/>
    <col min="15621" max="15621" width="19" customWidth="1"/>
    <col min="15622" max="15622" width="13.75" bestFit="1" customWidth="1"/>
    <col min="15623" max="15623" width="11.5" bestFit="1" customWidth="1"/>
    <col min="15873" max="15873" width="5" customWidth="1"/>
    <col min="15874" max="15874" width="20.5" customWidth="1"/>
    <col min="15875" max="15875" width="19.375" customWidth="1"/>
    <col min="15876" max="15876" width="22.875" customWidth="1"/>
    <col min="15877" max="15877" width="19" customWidth="1"/>
    <col min="15878" max="15878" width="13.75" bestFit="1" customWidth="1"/>
    <col min="15879" max="15879" width="11.5" bestFit="1" customWidth="1"/>
    <col min="16129" max="16129" width="5" customWidth="1"/>
    <col min="16130" max="16130" width="20.5" customWidth="1"/>
    <col min="16131" max="16131" width="19.375" customWidth="1"/>
    <col min="16132" max="16132" width="22.875" customWidth="1"/>
    <col min="16133" max="16133" width="19" customWidth="1"/>
    <col min="16134" max="16134" width="13.75" bestFit="1" customWidth="1"/>
    <col min="16135" max="16135" width="11.5" bestFit="1" customWidth="1"/>
  </cols>
  <sheetData>
    <row r="1" spans="1:8">
      <c r="E1" s="17" t="s">
        <v>144</v>
      </c>
    </row>
    <row r="2" spans="1:8" s="18" customFormat="1" ht="24.95" customHeight="1">
      <c r="A2" s="147" t="s">
        <v>36</v>
      </c>
      <c r="B2" s="148"/>
      <c r="C2" s="148"/>
      <c r="D2" s="148"/>
      <c r="E2" s="148"/>
    </row>
    <row r="3" spans="1:8" s="18" customFormat="1" ht="24.95" customHeight="1">
      <c r="A3" s="149"/>
      <c r="B3" s="149"/>
      <c r="C3" s="149"/>
      <c r="D3" s="149"/>
      <c r="E3" s="149"/>
    </row>
    <row r="4" spans="1:8" s="18" customFormat="1" ht="24.95" customHeight="1">
      <c r="A4" s="19"/>
      <c r="B4" s="19"/>
      <c r="C4" s="19"/>
      <c r="D4" s="19"/>
      <c r="E4" s="20" t="s">
        <v>37</v>
      </c>
    </row>
    <row r="5" spans="1:8" s="18" customFormat="1" ht="24.95" customHeight="1">
      <c r="A5" s="150" t="s">
        <v>38</v>
      </c>
      <c r="B5" s="151" t="s">
        <v>39</v>
      </c>
      <c r="C5" s="152"/>
      <c r="D5" s="150" t="s">
        <v>40</v>
      </c>
      <c r="E5" s="150"/>
    </row>
    <row r="6" spans="1:8" s="18" customFormat="1" ht="24.95" customHeight="1">
      <c r="A6" s="150"/>
      <c r="B6" s="21" t="s">
        <v>41</v>
      </c>
      <c r="C6" s="21" t="s">
        <v>42</v>
      </c>
      <c r="D6" s="21" t="s">
        <v>41</v>
      </c>
      <c r="E6" s="21" t="s">
        <v>42</v>
      </c>
    </row>
    <row r="7" spans="1:8" s="18" customFormat="1" ht="24.95" customHeight="1">
      <c r="A7" s="21">
        <v>1</v>
      </c>
      <c r="B7" s="22" t="s">
        <v>43</v>
      </c>
      <c r="C7" s="23">
        <v>18809000</v>
      </c>
      <c r="D7" s="22" t="s">
        <v>44</v>
      </c>
      <c r="E7" s="23">
        <v>23000000</v>
      </c>
      <c r="F7" s="24"/>
    </row>
    <row r="8" spans="1:8" s="18" customFormat="1" ht="24.95" customHeight="1">
      <c r="A8" s="21">
        <v>2</v>
      </c>
      <c r="B8" s="22" t="s">
        <v>45</v>
      </c>
      <c r="C8" s="23">
        <v>19500000</v>
      </c>
      <c r="D8" s="22" t="s">
        <v>46</v>
      </c>
      <c r="E8" s="23">
        <v>9500000</v>
      </c>
      <c r="F8" s="24"/>
    </row>
    <row r="9" spans="1:8" s="18" customFormat="1" ht="24.95" customHeight="1">
      <c r="A9" s="21">
        <v>3</v>
      </c>
      <c r="B9" s="22" t="s">
        <v>47</v>
      </c>
      <c r="C9" s="23">
        <v>30950000</v>
      </c>
      <c r="D9" s="22" t="s">
        <v>48</v>
      </c>
      <c r="E9" s="23">
        <v>3778000</v>
      </c>
      <c r="F9" s="24"/>
    </row>
    <row r="10" spans="1:8" s="18" customFormat="1" ht="24.95" customHeight="1">
      <c r="A10" s="21">
        <v>4</v>
      </c>
      <c r="B10" s="25" t="s">
        <v>48</v>
      </c>
      <c r="C10" s="23">
        <v>3778000</v>
      </c>
      <c r="D10" s="22" t="s">
        <v>49</v>
      </c>
      <c r="E10" s="23">
        <v>2330000</v>
      </c>
      <c r="F10" s="26"/>
    </row>
    <row r="11" spans="1:8" s="18" customFormat="1" ht="24.95" customHeight="1">
      <c r="A11" s="21">
        <v>5</v>
      </c>
      <c r="B11" s="22" t="s">
        <v>50</v>
      </c>
      <c r="C11" s="23">
        <v>870000</v>
      </c>
      <c r="D11" s="22" t="s">
        <v>51</v>
      </c>
      <c r="E11" s="23">
        <v>360000</v>
      </c>
      <c r="F11" s="27"/>
    </row>
    <row r="12" spans="1:8" s="18" customFormat="1" ht="24.95" customHeight="1">
      <c r="A12" s="21">
        <v>6</v>
      </c>
      <c r="B12" s="28"/>
      <c r="C12" s="29"/>
      <c r="D12" s="22" t="s">
        <v>52</v>
      </c>
      <c r="E12" s="23">
        <v>3437540</v>
      </c>
      <c r="F12" s="27"/>
    </row>
    <row r="13" spans="1:8" s="18" customFormat="1" ht="24.95" customHeight="1">
      <c r="A13" s="21">
        <v>7</v>
      </c>
      <c r="B13" s="28"/>
      <c r="C13" s="29"/>
      <c r="D13" s="22" t="s">
        <v>53</v>
      </c>
      <c r="E13" s="23">
        <v>1000000</v>
      </c>
      <c r="F13" s="27"/>
    </row>
    <row r="14" spans="1:8" s="18" customFormat="1" ht="24.95" customHeight="1">
      <c r="A14" s="21">
        <v>8</v>
      </c>
      <c r="B14" s="28"/>
      <c r="C14" s="30"/>
      <c r="D14" s="22" t="s">
        <v>54</v>
      </c>
      <c r="E14" s="23">
        <v>500000</v>
      </c>
      <c r="F14" s="24"/>
      <c r="H14" s="31"/>
    </row>
    <row r="15" spans="1:8" s="18" customFormat="1" ht="24.95" customHeight="1">
      <c r="A15" s="21">
        <v>9</v>
      </c>
      <c r="B15" s="28"/>
      <c r="C15" s="32"/>
      <c r="D15" s="22" t="s">
        <v>55</v>
      </c>
      <c r="E15" s="23">
        <v>1200000</v>
      </c>
      <c r="F15" s="24"/>
    </row>
    <row r="16" spans="1:8" s="18" customFormat="1" ht="24.95" customHeight="1">
      <c r="A16" s="21">
        <v>10</v>
      </c>
      <c r="B16" s="28"/>
      <c r="C16" s="32"/>
      <c r="D16" s="22" t="s">
        <v>56</v>
      </c>
      <c r="E16" s="23">
        <v>375720</v>
      </c>
      <c r="F16" s="27"/>
      <c r="H16" s="31"/>
    </row>
    <row r="17" spans="1:8" s="18" customFormat="1" ht="24.95" customHeight="1">
      <c r="A17" s="21">
        <v>11</v>
      </c>
      <c r="B17" s="28"/>
      <c r="C17" s="32"/>
      <c r="D17" s="22" t="s">
        <v>57</v>
      </c>
      <c r="E17" s="23">
        <v>625000</v>
      </c>
      <c r="F17" s="27"/>
    </row>
    <row r="18" spans="1:8" s="18" customFormat="1" ht="24.95" customHeight="1">
      <c r="A18" s="21">
        <v>12</v>
      </c>
      <c r="B18" s="28"/>
      <c r="C18" s="32"/>
      <c r="D18" s="22" t="s">
        <v>58</v>
      </c>
      <c r="E18" s="23">
        <v>682200</v>
      </c>
      <c r="F18" s="27"/>
    </row>
    <row r="19" spans="1:8" s="18" customFormat="1" ht="24.95" customHeight="1">
      <c r="A19" s="21">
        <v>13</v>
      </c>
      <c r="B19" s="28"/>
      <c r="C19" s="32"/>
      <c r="D19" s="22" t="s">
        <v>50</v>
      </c>
      <c r="E19" s="23">
        <v>870000</v>
      </c>
      <c r="F19" s="27"/>
    </row>
    <row r="20" spans="1:8" s="18" customFormat="1" ht="24.95" customHeight="1">
      <c r="A20" s="21">
        <v>14</v>
      </c>
      <c r="B20" s="21"/>
      <c r="C20" s="33"/>
      <c r="D20" s="21"/>
      <c r="E20" s="34"/>
      <c r="F20" s="35"/>
    </row>
    <row r="21" spans="1:8" s="18" customFormat="1" ht="24.95" customHeight="1">
      <c r="A21" s="21">
        <v>15</v>
      </c>
      <c r="B21" s="21"/>
      <c r="C21" s="34"/>
      <c r="D21" s="21"/>
      <c r="E21" s="36"/>
      <c r="F21" s="35"/>
      <c r="H21" s="31"/>
    </row>
    <row r="22" spans="1:8" s="18" customFormat="1" ht="24.95" customHeight="1">
      <c r="A22" s="21">
        <v>16</v>
      </c>
      <c r="B22" s="21"/>
      <c r="C22" s="34"/>
      <c r="D22" s="21"/>
      <c r="E22" s="36"/>
      <c r="F22" s="35"/>
    </row>
    <row r="23" spans="1:8" s="18" customFormat="1" ht="24.95" customHeight="1">
      <c r="A23" s="21">
        <v>17</v>
      </c>
      <c r="B23" s="21"/>
      <c r="C23" s="34"/>
      <c r="D23" s="37"/>
      <c r="E23" s="38"/>
      <c r="F23" s="35"/>
    </row>
    <row r="24" spans="1:8" s="18" customFormat="1" ht="24.95" customHeight="1">
      <c r="A24" s="21"/>
      <c r="B24" s="21"/>
      <c r="C24" s="34"/>
      <c r="D24" s="21"/>
      <c r="E24" s="34"/>
      <c r="G24" s="31"/>
    </row>
    <row r="25" spans="1:8" s="18" customFormat="1" ht="24.95" customHeight="1">
      <c r="A25" s="21"/>
      <c r="B25" s="21"/>
      <c r="C25" s="34"/>
      <c r="D25" s="21" t="s">
        <v>59</v>
      </c>
      <c r="E25" s="34">
        <f>SUM(E7:E24)</f>
        <v>47658460</v>
      </c>
    </row>
    <row r="26" spans="1:8" s="18" customFormat="1" ht="24.95" customHeight="1">
      <c r="A26" s="21"/>
      <c r="B26" s="21"/>
      <c r="C26" s="34"/>
      <c r="D26" s="21" t="s">
        <v>60</v>
      </c>
      <c r="E26" s="34">
        <f>C27-E25</f>
        <v>26248540</v>
      </c>
    </row>
    <row r="27" spans="1:8" s="18" customFormat="1" ht="24.95" customHeight="1">
      <c r="A27" s="150" t="s">
        <v>61</v>
      </c>
      <c r="B27" s="150"/>
      <c r="C27" s="34">
        <f>SUM(C7:C26)</f>
        <v>73907000</v>
      </c>
      <c r="D27" s="21" t="s">
        <v>61</v>
      </c>
      <c r="E27" s="34">
        <f>SUM(E25:E26)</f>
        <v>73907000</v>
      </c>
    </row>
    <row r="28" spans="1:8" s="18" customFormat="1" ht="24.95" customHeight="1">
      <c r="A28" s="39"/>
      <c r="B28" s="39"/>
      <c r="D28" s="39"/>
      <c r="E28" s="39"/>
    </row>
    <row r="32" spans="1:8">
      <c r="E32" s="40"/>
    </row>
    <row r="33" spans="3:5">
      <c r="E33" s="41"/>
    </row>
    <row r="37" spans="3:5">
      <c r="C37" s="40"/>
    </row>
    <row r="42" spans="3:5">
      <c r="C42" s="42"/>
    </row>
  </sheetData>
  <mergeCells count="5">
    <mergeCell ref="A2:E3"/>
    <mergeCell ref="A5:A6"/>
    <mergeCell ref="B5:C5"/>
    <mergeCell ref="D5:E5"/>
    <mergeCell ref="A27:B27"/>
  </mergeCells>
  <phoneticPr fontId="1" type="noConversion"/>
  <pageMargins left="0.34" right="0.19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1"/>
  <sheetViews>
    <sheetView topLeftCell="C1" workbookViewId="0">
      <selection activeCell="B2" sqref="B2:O3"/>
    </sheetView>
  </sheetViews>
  <sheetFormatPr defaultRowHeight="12.75" customHeight="1"/>
  <cols>
    <col min="1" max="1" width="6.75" style="43" customWidth="1"/>
    <col min="2" max="2" width="6.75" style="44" customWidth="1"/>
    <col min="3" max="3" width="9.5" style="45" customWidth="1"/>
    <col min="4" max="4" width="8.625" style="44" customWidth="1"/>
    <col min="5" max="5" width="10.375" style="45" customWidth="1"/>
    <col min="6" max="6" width="7" style="44" customWidth="1"/>
    <col min="7" max="7" width="10.125" style="45" customWidth="1"/>
    <col min="8" max="8" width="7.625" style="44" customWidth="1"/>
    <col min="9" max="9" width="9.75" style="45" customWidth="1"/>
    <col min="10" max="10" width="6.375" style="44" customWidth="1"/>
    <col min="11" max="11" width="8.625" style="45" customWidth="1"/>
    <col min="12" max="12" width="5.625" style="44" customWidth="1"/>
    <col min="13" max="13" width="8.625" style="45" customWidth="1"/>
    <col min="14" max="14" width="10.125" style="44" customWidth="1"/>
    <col min="15" max="15" width="10.75" style="43" customWidth="1"/>
    <col min="16" max="16384" width="9" style="47"/>
  </cols>
  <sheetData>
    <row r="1" spans="1:15" ht="12.75" customHeight="1">
      <c r="O1" s="46" t="s">
        <v>145</v>
      </c>
    </row>
    <row r="2" spans="1:15" ht="12.75" customHeight="1">
      <c r="B2" s="153" t="s">
        <v>62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spans="1:15" ht="12.75" customHeight="1"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</row>
    <row r="4" spans="1:15" ht="12.75" customHeight="1" thickBot="1">
      <c r="N4" s="44" t="s">
        <v>63</v>
      </c>
      <c r="O4" s="43" t="s">
        <v>64</v>
      </c>
    </row>
    <row r="5" spans="1:15" s="43" customFormat="1" ht="12.75" customHeight="1">
      <c r="A5" s="48" t="s">
        <v>65</v>
      </c>
      <c r="B5" s="155" t="s">
        <v>66</v>
      </c>
      <c r="C5" s="156"/>
      <c r="D5" s="157" t="s">
        <v>67</v>
      </c>
      <c r="E5" s="158"/>
      <c r="F5" s="159" t="s">
        <v>68</v>
      </c>
      <c r="G5" s="158"/>
      <c r="H5" s="159" t="s">
        <v>69</v>
      </c>
      <c r="I5" s="158"/>
      <c r="J5" s="159" t="s">
        <v>70</v>
      </c>
      <c r="K5" s="158"/>
      <c r="L5" s="159" t="s">
        <v>71</v>
      </c>
      <c r="M5" s="158"/>
      <c r="N5" s="160" t="s">
        <v>72</v>
      </c>
      <c r="O5" s="160" t="s">
        <v>73</v>
      </c>
    </row>
    <row r="6" spans="1:15" s="43" customFormat="1" ht="12.75" customHeight="1" thickBot="1">
      <c r="A6" s="49"/>
      <c r="B6" s="50" t="s">
        <v>74</v>
      </c>
      <c r="C6" s="51" t="s">
        <v>75</v>
      </c>
      <c r="D6" s="52" t="s">
        <v>74</v>
      </c>
      <c r="E6" s="53" t="s">
        <v>75</v>
      </c>
      <c r="F6" s="53" t="s">
        <v>74</v>
      </c>
      <c r="G6" s="53" t="s">
        <v>75</v>
      </c>
      <c r="H6" s="53" t="s">
        <v>74</v>
      </c>
      <c r="I6" s="53" t="s">
        <v>75</v>
      </c>
      <c r="J6" s="53" t="s">
        <v>74</v>
      </c>
      <c r="K6" s="53" t="s">
        <v>75</v>
      </c>
      <c r="L6" s="53" t="s">
        <v>74</v>
      </c>
      <c r="M6" s="53" t="s">
        <v>75</v>
      </c>
      <c r="N6" s="161"/>
      <c r="O6" s="161"/>
    </row>
    <row r="7" spans="1:15" ht="12.75" customHeight="1">
      <c r="A7" s="54" t="s">
        <v>76</v>
      </c>
      <c r="B7" s="55"/>
      <c r="C7" s="56">
        <f>+B7*30000</f>
        <v>0</v>
      </c>
      <c r="D7" s="57">
        <v>100</v>
      </c>
      <c r="E7" s="58">
        <f t="shared" ref="E7:E33" si="0">+D7*6000</f>
        <v>600000</v>
      </c>
      <c r="F7" s="59"/>
      <c r="G7" s="58">
        <f t="shared" ref="G7:G33" si="1">+F7*15000</f>
        <v>0</v>
      </c>
      <c r="H7" s="59">
        <v>15</v>
      </c>
      <c r="I7" s="58">
        <f t="shared" ref="I7:I33" si="2">+H7*15000</f>
        <v>225000</v>
      </c>
      <c r="J7" s="59">
        <v>9</v>
      </c>
      <c r="K7" s="58">
        <f t="shared" ref="K7:K33" si="3">+J7*20000</f>
        <v>180000</v>
      </c>
      <c r="L7" s="59">
        <v>13</v>
      </c>
      <c r="M7" s="58">
        <f t="shared" ref="M7:M33" si="4">+L7*20000</f>
        <v>260000</v>
      </c>
      <c r="N7" s="60">
        <f>+E7+G7+I7+K7+M7+C7</f>
        <v>1265000</v>
      </c>
      <c r="O7" s="56"/>
    </row>
    <row r="8" spans="1:15" ht="12.75" customHeight="1" thickBot="1">
      <c r="A8" s="61" t="s">
        <v>77</v>
      </c>
      <c r="B8" s="62"/>
      <c r="C8" s="63">
        <f t="shared" ref="C8:C39" si="5">+B8*30000</f>
        <v>0</v>
      </c>
      <c r="D8" s="64">
        <v>90</v>
      </c>
      <c r="E8" s="65">
        <f t="shared" si="0"/>
        <v>540000</v>
      </c>
      <c r="F8" s="66"/>
      <c r="G8" s="65">
        <f t="shared" si="1"/>
        <v>0</v>
      </c>
      <c r="H8" s="66">
        <v>15</v>
      </c>
      <c r="I8" s="65">
        <f t="shared" si="2"/>
        <v>225000</v>
      </c>
      <c r="J8" s="66"/>
      <c r="K8" s="65">
        <f t="shared" si="3"/>
        <v>0</v>
      </c>
      <c r="L8" s="66">
        <v>15</v>
      </c>
      <c r="M8" s="65">
        <f t="shared" si="4"/>
        <v>300000</v>
      </c>
      <c r="N8" s="67">
        <f t="shared" ref="N8:N39" si="6">+E8+G8+I8+K8+M8+C8</f>
        <v>1065000</v>
      </c>
      <c r="O8" s="63"/>
    </row>
    <row r="9" spans="1:15" ht="12.75" customHeight="1">
      <c r="A9" s="68">
        <v>55</v>
      </c>
      <c r="B9" s="69">
        <v>1</v>
      </c>
      <c r="C9" s="70">
        <f t="shared" si="5"/>
        <v>30000</v>
      </c>
      <c r="D9" s="71"/>
      <c r="E9" s="72">
        <f t="shared" si="0"/>
        <v>0</v>
      </c>
      <c r="F9" s="73"/>
      <c r="G9" s="72">
        <f t="shared" si="1"/>
        <v>0</v>
      </c>
      <c r="H9" s="73"/>
      <c r="I9" s="72">
        <f t="shared" si="2"/>
        <v>0</v>
      </c>
      <c r="J9" s="73"/>
      <c r="K9" s="72">
        <f t="shared" si="3"/>
        <v>0</v>
      </c>
      <c r="L9" s="73"/>
      <c r="M9" s="72">
        <f t="shared" si="4"/>
        <v>0</v>
      </c>
      <c r="N9" s="74">
        <f t="shared" si="6"/>
        <v>30000</v>
      </c>
      <c r="O9" s="70" t="s">
        <v>78</v>
      </c>
    </row>
    <row r="10" spans="1:15" ht="12.75" customHeight="1">
      <c r="A10" s="75">
        <v>56</v>
      </c>
      <c r="B10" s="76">
        <v>2</v>
      </c>
      <c r="C10" s="77">
        <f t="shared" si="5"/>
        <v>60000</v>
      </c>
      <c r="D10" s="78"/>
      <c r="E10" s="79">
        <f t="shared" si="0"/>
        <v>0</v>
      </c>
      <c r="F10" s="80"/>
      <c r="G10" s="79">
        <f t="shared" si="1"/>
        <v>0</v>
      </c>
      <c r="H10" s="80"/>
      <c r="I10" s="79">
        <f t="shared" si="2"/>
        <v>0</v>
      </c>
      <c r="J10" s="80"/>
      <c r="K10" s="79">
        <f t="shared" si="3"/>
        <v>0</v>
      </c>
      <c r="L10" s="80"/>
      <c r="M10" s="79">
        <f t="shared" si="4"/>
        <v>0</v>
      </c>
      <c r="N10" s="81">
        <f t="shared" si="6"/>
        <v>60000</v>
      </c>
      <c r="O10" s="82">
        <v>500000</v>
      </c>
    </row>
    <row r="11" spans="1:15" ht="12.75" customHeight="1">
      <c r="A11" s="75">
        <v>57</v>
      </c>
      <c r="B11" s="76">
        <v>1</v>
      </c>
      <c r="C11" s="77">
        <f t="shared" si="5"/>
        <v>30000</v>
      </c>
      <c r="D11" s="78">
        <v>25</v>
      </c>
      <c r="E11" s="79">
        <f t="shared" si="0"/>
        <v>150000</v>
      </c>
      <c r="F11" s="80"/>
      <c r="G11" s="79">
        <f t="shared" si="1"/>
        <v>0</v>
      </c>
      <c r="H11" s="80"/>
      <c r="I11" s="79">
        <f t="shared" si="2"/>
        <v>0</v>
      </c>
      <c r="J11" s="80"/>
      <c r="K11" s="79">
        <f t="shared" si="3"/>
        <v>0</v>
      </c>
      <c r="L11" s="80"/>
      <c r="M11" s="79">
        <f t="shared" si="4"/>
        <v>0</v>
      </c>
      <c r="N11" s="81">
        <f t="shared" si="6"/>
        <v>180000</v>
      </c>
      <c r="O11" s="82">
        <v>500000</v>
      </c>
    </row>
    <row r="12" spans="1:15" ht="12.75" customHeight="1">
      <c r="A12" s="75">
        <v>58</v>
      </c>
      <c r="B12" s="76"/>
      <c r="C12" s="77">
        <f t="shared" si="5"/>
        <v>0</v>
      </c>
      <c r="D12" s="78">
        <v>30</v>
      </c>
      <c r="E12" s="79">
        <f t="shared" si="0"/>
        <v>180000</v>
      </c>
      <c r="F12" s="80"/>
      <c r="G12" s="79">
        <f t="shared" si="1"/>
        <v>0</v>
      </c>
      <c r="H12" s="80"/>
      <c r="I12" s="79">
        <f t="shared" si="2"/>
        <v>0</v>
      </c>
      <c r="J12" s="80"/>
      <c r="K12" s="79">
        <f t="shared" si="3"/>
        <v>0</v>
      </c>
      <c r="L12" s="80"/>
      <c r="M12" s="79">
        <f t="shared" si="4"/>
        <v>0</v>
      </c>
      <c r="N12" s="81">
        <f t="shared" si="6"/>
        <v>180000</v>
      </c>
      <c r="O12" s="82">
        <v>500000</v>
      </c>
    </row>
    <row r="13" spans="1:15" ht="12.75" customHeight="1">
      <c r="A13" s="75">
        <v>59</v>
      </c>
      <c r="B13" s="76">
        <v>1</v>
      </c>
      <c r="C13" s="77">
        <f t="shared" si="5"/>
        <v>30000</v>
      </c>
      <c r="D13" s="78"/>
      <c r="E13" s="79">
        <f t="shared" si="0"/>
        <v>0</v>
      </c>
      <c r="F13" s="80">
        <v>2</v>
      </c>
      <c r="G13" s="79">
        <f t="shared" si="1"/>
        <v>30000</v>
      </c>
      <c r="H13" s="80"/>
      <c r="I13" s="79">
        <f t="shared" si="2"/>
        <v>0</v>
      </c>
      <c r="J13" s="80">
        <v>2</v>
      </c>
      <c r="K13" s="79">
        <f t="shared" si="3"/>
        <v>40000</v>
      </c>
      <c r="L13" s="80"/>
      <c r="M13" s="79">
        <f t="shared" si="4"/>
        <v>0</v>
      </c>
      <c r="N13" s="81">
        <f t="shared" si="6"/>
        <v>100000</v>
      </c>
      <c r="O13" s="82">
        <v>500000</v>
      </c>
    </row>
    <row r="14" spans="1:15" ht="12.75" customHeight="1">
      <c r="A14" s="75">
        <v>60</v>
      </c>
      <c r="B14" s="76">
        <v>1</v>
      </c>
      <c r="C14" s="77">
        <f t="shared" si="5"/>
        <v>30000</v>
      </c>
      <c r="D14" s="78">
        <v>28</v>
      </c>
      <c r="E14" s="79">
        <f t="shared" si="0"/>
        <v>168000</v>
      </c>
      <c r="F14" s="80"/>
      <c r="G14" s="79">
        <f t="shared" si="1"/>
        <v>0</v>
      </c>
      <c r="H14" s="80">
        <v>4</v>
      </c>
      <c r="I14" s="79">
        <f t="shared" si="2"/>
        <v>60000</v>
      </c>
      <c r="J14" s="80">
        <v>4</v>
      </c>
      <c r="K14" s="79">
        <f t="shared" si="3"/>
        <v>80000</v>
      </c>
      <c r="L14" s="80">
        <v>4</v>
      </c>
      <c r="M14" s="79">
        <f t="shared" si="4"/>
        <v>80000</v>
      </c>
      <c r="N14" s="81">
        <f t="shared" si="6"/>
        <v>418000</v>
      </c>
      <c r="O14" s="82">
        <v>500000</v>
      </c>
    </row>
    <row r="15" spans="1:15" ht="12.75" customHeight="1">
      <c r="A15" s="75">
        <v>61</v>
      </c>
      <c r="B15" s="76">
        <v>1</v>
      </c>
      <c r="C15" s="77">
        <f t="shared" si="5"/>
        <v>30000</v>
      </c>
      <c r="D15" s="78">
        <v>30</v>
      </c>
      <c r="E15" s="79">
        <f t="shared" si="0"/>
        <v>180000</v>
      </c>
      <c r="F15" s="80">
        <v>2</v>
      </c>
      <c r="G15" s="79">
        <f t="shared" si="1"/>
        <v>30000</v>
      </c>
      <c r="H15" s="80">
        <v>2</v>
      </c>
      <c r="I15" s="79">
        <f t="shared" si="2"/>
        <v>30000</v>
      </c>
      <c r="J15" s="80">
        <v>2</v>
      </c>
      <c r="K15" s="79">
        <f t="shared" si="3"/>
        <v>40000</v>
      </c>
      <c r="L15" s="80">
        <v>2</v>
      </c>
      <c r="M15" s="79">
        <f t="shared" si="4"/>
        <v>40000</v>
      </c>
      <c r="N15" s="81">
        <f t="shared" si="6"/>
        <v>350000</v>
      </c>
      <c r="O15" s="82">
        <v>500000</v>
      </c>
    </row>
    <row r="16" spans="1:15" ht="12.75" customHeight="1">
      <c r="A16" s="75">
        <v>62</v>
      </c>
      <c r="B16" s="76">
        <v>2</v>
      </c>
      <c r="C16" s="77">
        <f t="shared" si="5"/>
        <v>60000</v>
      </c>
      <c r="D16" s="78">
        <v>60</v>
      </c>
      <c r="E16" s="79">
        <f t="shared" si="0"/>
        <v>360000</v>
      </c>
      <c r="F16" s="80"/>
      <c r="G16" s="79">
        <f t="shared" si="1"/>
        <v>0</v>
      </c>
      <c r="H16" s="80"/>
      <c r="I16" s="79">
        <f t="shared" si="2"/>
        <v>0</v>
      </c>
      <c r="J16" s="80">
        <v>10</v>
      </c>
      <c r="K16" s="79">
        <f t="shared" si="3"/>
        <v>200000</v>
      </c>
      <c r="L16" s="80"/>
      <c r="M16" s="79">
        <f t="shared" si="4"/>
        <v>0</v>
      </c>
      <c r="N16" s="81">
        <f t="shared" si="6"/>
        <v>620000</v>
      </c>
      <c r="O16" s="82">
        <v>500000</v>
      </c>
    </row>
    <row r="17" spans="1:15" ht="12.75" customHeight="1">
      <c r="A17" s="75">
        <v>63</v>
      </c>
      <c r="B17" s="76">
        <v>1</v>
      </c>
      <c r="C17" s="77">
        <f t="shared" si="5"/>
        <v>30000</v>
      </c>
      <c r="D17" s="78">
        <v>15</v>
      </c>
      <c r="E17" s="79">
        <f t="shared" si="0"/>
        <v>90000</v>
      </c>
      <c r="F17" s="80">
        <v>3</v>
      </c>
      <c r="G17" s="79">
        <f t="shared" si="1"/>
        <v>45000</v>
      </c>
      <c r="H17" s="80">
        <v>2</v>
      </c>
      <c r="I17" s="79">
        <f t="shared" si="2"/>
        <v>30000</v>
      </c>
      <c r="J17" s="80">
        <v>3</v>
      </c>
      <c r="K17" s="79">
        <f t="shared" si="3"/>
        <v>60000</v>
      </c>
      <c r="L17" s="80">
        <v>3</v>
      </c>
      <c r="M17" s="79">
        <f t="shared" si="4"/>
        <v>60000</v>
      </c>
      <c r="N17" s="81">
        <f t="shared" si="6"/>
        <v>315000</v>
      </c>
      <c r="O17" s="82">
        <v>500000</v>
      </c>
    </row>
    <row r="18" spans="1:15" ht="12.75" customHeight="1">
      <c r="A18" s="75">
        <v>64</v>
      </c>
      <c r="B18" s="76">
        <v>1</v>
      </c>
      <c r="C18" s="77">
        <f t="shared" si="5"/>
        <v>30000</v>
      </c>
      <c r="D18" s="78">
        <v>35</v>
      </c>
      <c r="E18" s="79">
        <f t="shared" si="0"/>
        <v>210000</v>
      </c>
      <c r="F18" s="80"/>
      <c r="G18" s="79">
        <f t="shared" si="1"/>
        <v>0</v>
      </c>
      <c r="H18" s="80"/>
      <c r="I18" s="79">
        <f t="shared" si="2"/>
        <v>0</v>
      </c>
      <c r="J18" s="80"/>
      <c r="K18" s="79">
        <f t="shared" si="3"/>
        <v>0</v>
      </c>
      <c r="L18" s="80"/>
      <c r="M18" s="79">
        <f t="shared" si="4"/>
        <v>0</v>
      </c>
      <c r="N18" s="81">
        <f t="shared" si="6"/>
        <v>240000</v>
      </c>
      <c r="O18" s="82">
        <v>500000</v>
      </c>
    </row>
    <row r="19" spans="1:15" ht="12.75" customHeight="1">
      <c r="A19" s="75">
        <v>65</v>
      </c>
      <c r="B19" s="76">
        <v>1</v>
      </c>
      <c r="C19" s="77">
        <f t="shared" si="5"/>
        <v>30000</v>
      </c>
      <c r="D19" s="78"/>
      <c r="E19" s="79">
        <f t="shared" si="0"/>
        <v>0</v>
      </c>
      <c r="F19" s="80"/>
      <c r="G19" s="79">
        <f t="shared" si="1"/>
        <v>0</v>
      </c>
      <c r="H19" s="80"/>
      <c r="I19" s="79">
        <f t="shared" si="2"/>
        <v>0</v>
      </c>
      <c r="J19" s="80"/>
      <c r="K19" s="79">
        <f t="shared" si="3"/>
        <v>0</v>
      </c>
      <c r="L19" s="80"/>
      <c r="M19" s="79">
        <f t="shared" si="4"/>
        <v>0</v>
      </c>
      <c r="N19" s="81">
        <f t="shared" si="6"/>
        <v>30000</v>
      </c>
      <c r="O19" s="82">
        <v>500000</v>
      </c>
    </row>
    <row r="20" spans="1:15" ht="12.75" customHeight="1">
      <c r="A20" s="75">
        <v>66</v>
      </c>
      <c r="B20" s="76">
        <v>1</v>
      </c>
      <c r="C20" s="77">
        <f t="shared" si="5"/>
        <v>30000</v>
      </c>
      <c r="D20" s="78">
        <v>20</v>
      </c>
      <c r="E20" s="79">
        <f t="shared" si="0"/>
        <v>120000</v>
      </c>
      <c r="F20" s="80"/>
      <c r="G20" s="79">
        <f t="shared" si="1"/>
        <v>0</v>
      </c>
      <c r="H20" s="80"/>
      <c r="I20" s="79">
        <f t="shared" si="2"/>
        <v>0</v>
      </c>
      <c r="J20" s="80"/>
      <c r="K20" s="79">
        <f t="shared" si="3"/>
        <v>0</v>
      </c>
      <c r="L20" s="80"/>
      <c r="M20" s="79">
        <f t="shared" si="4"/>
        <v>0</v>
      </c>
      <c r="N20" s="81">
        <f t="shared" si="6"/>
        <v>150000</v>
      </c>
      <c r="O20" s="82">
        <v>500000</v>
      </c>
    </row>
    <row r="21" spans="1:15" ht="12.75" customHeight="1">
      <c r="A21" s="75">
        <v>67</v>
      </c>
      <c r="B21" s="76">
        <v>1</v>
      </c>
      <c r="C21" s="77">
        <f t="shared" si="5"/>
        <v>30000</v>
      </c>
      <c r="D21" s="78">
        <v>20</v>
      </c>
      <c r="E21" s="79">
        <f t="shared" si="0"/>
        <v>120000</v>
      </c>
      <c r="F21" s="80">
        <v>4</v>
      </c>
      <c r="G21" s="79">
        <f t="shared" si="1"/>
        <v>60000</v>
      </c>
      <c r="H21" s="80">
        <v>4</v>
      </c>
      <c r="I21" s="79">
        <f t="shared" si="2"/>
        <v>60000</v>
      </c>
      <c r="J21" s="80">
        <v>3</v>
      </c>
      <c r="K21" s="79">
        <f t="shared" si="3"/>
        <v>60000</v>
      </c>
      <c r="L21" s="80"/>
      <c r="M21" s="79">
        <f t="shared" si="4"/>
        <v>0</v>
      </c>
      <c r="N21" s="81">
        <f t="shared" si="6"/>
        <v>330000</v>
      </c>
      <c r="O21" s="82">
        <v>500000</v>
      </c>
    </row>
    <row r="22" spans="1:15" ht="12.75" customHeight="1">
      <c r="A22" s="75">
        <v>68</v>
      </c>
      <c r="B22" s="76">
        <v>1</v>
      </c>
      <c r="C22" s="77">
        <f t="shared" si="5"/>
        <v>30000</v>
      </c>
      <c r="D22" s="78"/>
      <c r="E22" s="79">
        <f t="shared" si="0"/>
        <v>0</v>
      </c>
      <c r="F22" s="80"/>
      <c r="G22" s="79">
        <f t="shared" si="1"/>
        <v>0</v>
      </c>
      <c r="H22" s="80"/>
      <c r="I22" s="79">
        <f t="shared" si="2"/>
        <v>0</v>
      </c>
      <c r="J22" s="80"/>
      <c r="K22" s="79">
        <f t="shared" si="3"/>
        <v>0</v>
      </c>
      <c r="L22" s="80"/>
      <c r="M22" s="79">
        <f t="shared" si="4"/>
        <v>0</v>
      </c>
      <c r="N22" s="81">
        <f t="shared" si="6"/>
        <v>30000</v>
      </c>
      <c r="O22" s="82">
        <v>500000</v>
      </c>
    </row>
    <row r="23" spans="1:15" ht="12.75" customHeight="1">
      <c r="A23" s="75">
        <v>69</v>
      </c>
      <c r="B23" s="76">
        <v>1</v>
      </c>
      <c r="C23" s="77">
        <f t="shared" si="5"/>
        <v>30000</v>
      </c>
      <c r="D23" s="78"/>
      <c r="E23" s="79">
        <f t="shared" si="0"/>
        <v>0</v>
      </c>
      <c r="F23" s="80"/>
      <c r="G23" s="79">
        <f t="shared" si="1"/>
        <v>0</v>
      </c>
      <c r="H23" s="80"/>
      <c r="I23" s="79">
        <f t="shared" si="2"/>
        <v>0</v>
      </c>
      <c r="J23" s="80"/>
      <c r="K23" s="79">
        <f t="shared" si="3"/>
        <v>0</v>
      </c>
      <c r="L23" s="80"/>
      <c r="M23" s="79">
        <f t="shared" si="4"/>
        <v>0</v>
      </c>
      <c r="N23" s="81">
        <f t="shared" si="6"/>
        <v>30000</v>
      </c>
      <c r="O23" s="82">
        <v>500000</v>
      </c>
    </row>
    <row r="24" spans="1:15" ht="12.75" customHeight="1">
      <c r="A24" s="75">
        <v>70</v>
      </c>
      <c r="B24" s="76">
        <v>2</v>
      </c>
      <c r="C24" s="77">
        <f t="shared" si="5"/>
        <v>60000</v>
      </c>
      <c r="D24" s="78"/>
      <c r="E24" s="79">
        <f t="shared" si="0"/>
        <v>0</v>
      </c>
      <c r="F24" s="80"/>
      <c r="G24" s="79">
        <f t="shared" si="1"/>
        <v>0</v>
      </c>
      <c r="H24" s="80"/>
      <c r="I24" s="79">
        <f t="shared" si="2"/>
        <v>0</v>
      </c>
      <c r="J24" s="80"/>
      <c r="K24" s="79">
        <f t="shared" si="3"/>
        <v>0</v>
      </c>
      <c r="L24" s="80"/>
      <c r="M24" s="79">
        <f t="shared" si="4"/>
        <v>0</v>
      </c>
      <c r="N24" s="81">
        <f t="shared" si="6"/>
        <v>60000</v>
      </c>
      <c r="O24" s="82">
        <v>500000</v>
      </c>
    </row>
    <row r="25" spans="1:15" ht="12.75" customHeight="1">
      <c r="A25" s="75">
        <v>71</v>
      </c>
      <c r="B25" s="76">
        <v>2</v>
      </c>
      <c r="C25" s="77">
        <f t="shared" si="5"/>
        <v>60000</v>
      </c>
      <c r="D25" s="78"/>
      <c r="E25" s="79">
        <f t="shared" si="0"/>
        <v>0</v>
      </c>
      <c r="F25" s="80"/>
      <c r="G25" s="79">
        <f t="shared" si="1"/>
        <v>0</v>
      </c>
      <c r="H25" s="80"/>
      <c r="I25" s="79">
        <f t="shared" si="2"/>
        <v>0</v>
      </c>
      <c r="J25" s="80"/>
      <c r="K25" s="79">
        <f t="shared" si="3"/>
        <v>0</v>
      </c>
      <c r="L25" s="80"/>
      <c r="M25" s="79">
        <f t="shared" si="4"/>
        <v>0</v>
      </c>
      <c r="N25" s="81">
        <f t="shared" si="6"/>
        <v>60000</v>
      </c>
      <c r="O25" s="82">
        <v>500000</v>
      </c>
    </row>
    <row r="26" spans="1:15" ht="12.75" customHeight="1">
      <c r="A26" s="75">
        <v>72</v>
      </c>
      <c r="B26" s="76">
        <v>2</v>
      </c>
      <c r="C26" s="77">
        <f t="shared" si="5"/>
        <v>60000</v>
      </c>
      <c r="D26" s="78"/>
      <c r="E26" s="79">
        <f t="shared" si="0"/>
        <v>0</v>
      </c>
      <c r="F26" s="80"/>
      <c r="G26" s="79">
        <f t="shared" si="1"/>
        <v>0</v>
      </c>
      <c r="H26" s="80"/>
      <c r="I26" s="79">
        <f t="shared" si="2"/>
        <v>0</v>
      </c>
      <c r="J26" s="80"/>
      <c r="K26" s="79">
        <f t="shared" si="3"/>
        <v>0</v>
      </c>
      <c r="L26" s="80"/>
      <c r="M26" s="79">
        <f t="shared" si="4"/>
        <v>0</v>
      </c>
      <c r="N26" s="81">
        <f t="shared" si="6"/>
        <v>60000</v>
      </c>
      <c r="O26" s="82">
        <v>500000</v>
      </c>
    </row>
    <row r="27" spans="1:15" ht="12.75" customHeight="1">
      <c r="A27" s="75">
        <v>73</v>
      </c>
      <c r="B27" s="76"/>
      <c r="C27" s="77">
        <f t="shared" si="5"/>
        <v>0</v>
      </c>
      <c r="D27" s="78"/>
      <c r="E27" s="79">
        <f t="shared" si="0"/>
        <v>0</v>
      </c>
      <c r="F27" s="80"/>
      <c r="G27" s="79">
        <f t="shared" si="1"/>
        <v>0</v>
      </c>
      <c r="H27" s="80"/>
      <c r="I27" s="79">
        <f t="shared" si="2"/>
        <v>0</v>
      </c>
      <c r="J27" s="80"/>
      <c r="K27" s="79">
        <f t="shared" si="3"/>
        <v>0</v>
      </c>
      <c r="L27" s="80"/>
      <c r="M27" s="79">
        <f t="shared" si="4"/>
        <v>0</v>
      </c>
      <c r="N27" s="83">
        <f t="shared" si="6"/>
        <v>0</v>
      </c>
      <c r="O27" s="82">
        <v>500000</v>
      </c>
    </row>
    <row r="28" spans="1:15" ht="12.75" customHeight="1">
      <c r="A28" s="75">
        <v>74</v>
      </c>
      <c r="B28" s="76">
        <v>1</v>
      </c>
      <c r="C28" s="77">
        <f t="shared" si="5"/>
        <v>30000</v>
      </c>
      <c r="D28" s="78">
        <v>20</v>
      </c>
      <c r="E28" s="79">
        <f t="shared" si="0"/>
        <v>120000</v>
      </c>
      <c r="F28" s="80"/>
      <c r="G28" s="79">
        <f t="shared" si="1"/>
        <v>0</v>
      </c>
      <c r="H28" s="80"/>
      <c r="I28" s="79">
        <f t="shared" si="2"/>
        <v>0</v>
      </c>
      <c r="J28" s="80"/>
      <c r="K28" s="79">
        <f t="shared" si="3"/>
        <v>0</v>
      </c>
      <c r="L28" s="80"/>
      <c r="M28" s="79">
        <f t="shared" si="4"/>
        <v>0</v>
      </c>
      <c r="N28" s="81">
        <f t="shared" si="6"/>
        <v>150000</v>
      </c>
      <c r="O28" s="82">
        <v>500000</v>
      </c>
    </row>
    <row r="29" spans="1:15" ht="12.75" customHeight="1">
      <c r="A29" s="75">
        <v>75</v>
      </c>
      <c r="B29" s="76"/>
      <c r="C29" s="77">
        <f t="shared" si="5"/>
        <v>0</v>
      </c>
      <c r="D29" s="78"/>
      <c r="E29" s="79">
        <f t="shared" si="0"/>
        <v>0</v>
      </c>
      <c r="F29" s="80"/>
      <c r="G29" s="79">
        <f t="shared" si="1"/>
        <v>0</v>
      </c>
      <c r="H29" s="80"/>
      <c r="I29" s="79">
        <f t="shared" si="2"/>
        <v>0</v>
      </c>
      <c r="J29" s="80"/>
      <c r="K29" s="79">
        <f t="shared" si="3"/>
        <v>0</v>
      </c>
      <c r="L29" s="80"/>
      <c r="M29" s="79">
        <f t="shared" si="4"/>
        <v>0</v>
      </c>
      <c r="N29" s="81">
        <f t="shared" si="6"/>
        <v>0</v>
      </c>
      <c r="O29" s="82">
        <v>6000000</v>
      </c>
    </row>
    <row r="30" spans="1:15" ht="12.75" customHeight="1">
      <c r="A30" s="75">
        <v>76</v>
      </c>
      <c r="B30" s="76"/>
      <c r="C30" s="77">
        <f t="shared" si="5"/>
        <v>0</v>
      </c>
      <c r="D30" s="78">
        <v>10</v>
      </c>
      <c r="E30" s="79">
        <f t="shared" si="0"/>
        <v>60000</v>
      </c>
      <c r="F30" s="80">
        <v>1</v>
      </c>
      <c r="G30" s="79">
        <f t="shared" si="1"/>
        <v>15000</v>
      </c>
      <c r="H30" s="80">
        <v>1</v>
      </c>
      <c r="I30" s="79">
        <f t="shared" si="2"/>
        <v>15000</v>
      </c>
      <c r="J30" s="80">
        <v>1</v>
      </c>
      <c r="K30" s="79">
        <f t="shared" si="3"/>
        <v>20000</v>
      </c>
      <c r="L30" s="80">
        <v>1</v>
      </c>
      <c r="M30" s="79">
        <f t="shared" si="4"/>
        <v>20000</v>
      </c>
      <c r="N30" s="81">
        <f t="shared" si="6"/>
        <v>130000</v>
      </c>
      <c r="O30" s="82">
        <v>500000</v>
      </c>
    </row>
    <row r="31" spans="1:15" ht="12.75" customHeight="1">
      <c r="A31" s="75">
        <v>77</v>
      </c>
      <c r="B31" s="76">
        <v>1</v>
      </c>
      <c r="C31" s="77">
        <f t="shared" si="5"/>
        <v>30000</v>
      </c>
      <c r="D31" s="78">
        <v>10</v>
      </c>
      <c r="E31" s="79">
        <f t="shared" si="0"/>
        <v>60000</v>
      </c>
      <c r="F31" s="80"/>
      <c r="G31" s="79">
        <f t="shared" si="1"/>
        <v>0</v>
      </c>
      <c r="H31" s="80"/>
      <c r="I31" s="79">
        <f t="shared" si="2"/>
        <v>0</v>
      </c>
      <c r="J31" s="80"/>
      <c r="K31" s="79">
        <f t="shared" si="3"/>
        <v>0</v>
      </c>
      <c r="L31" s="80"/>
      <c r="M31" s="79">
        <f t="shared" si="4"/>
        <v>0</v>
      </c>
      <c r="N31" s="81">
        <f t="shared" si="6"/>
        <v>90000</v>
      </c>
      <c r="O31" s="82"/>
    </row>
    <row r="32" spans="1:15" ht="12.75" customHeight="1">
      <c r="A32" s="75">
        <v>78</v>
      </c>
      <c r="B32" s="76"/>
      <c r="C32" s="77">
        <f t="shared" si="5"/>
        <v>0</v>
      </c>
      <c r="D32" s="78"/>
      <c r="E32" s="79">
        <f t="shared" si="0"/>
        <v>0</v>
      </c>
      <c r="F32" s="80"/>
      <c r="G32" s="79">
        <f t="shared" si="1"/>
        <v>0</v>
      </c>
      <c r="H32" s="80"/>
      <c r="I32" s="79">
        <f t="shared" si="2"/>
        <v>0</v>
      </c>
      <c r="J32" s="80"/>
      <c r="K32" s="79">
        <f t="shared" si="3"/>
        <v>0</v>
      </c>
      <c r="L32" s="80"/>
      <c r="M32" s="79">
        <f t="shared" si="4"/>
        <v>0</v>
      </c>
      <c r="N32" s="81">
        <f t="shared" si="6"/>
        <v>0</v>
      </c>
      <c r="O32" s="82">
        <v>500000</v>
      </c>
    </row>
    <row r="33" spans="1:15" ht="12.75" customHeight="1">
      <c r="A33" s="75">
        <v>79</v>
      </c>
      <c r="B33" s="76"/>
      <c r="C33" s="77">
        <f t="shared" si="5"/>
        <v>0</v>
      </c>
      <c r="D33" s="78"/>
      <c r="E33" s="79">
        <f t="shared" si="0"/>
        <v>0</v>
      </c>
      <c r="F33" s="80"/>
      <c r="G33" s="79">
        <f t="shared" si="1"/>
        <v>0</v>
      </c>
      <c r="H33" s="80"/>
      <c r="I33" s="79">
        <f t="shared" si="2"/>
        <v>0</v>
      </c>
      <c r="J33" s="80"/>
      <c r="K33" s="79">
        <f t="shared" si="3"/>
        <v>0</v>
      </c>
      <c r="L33" s="80"/>
      <c r="M33" s="79">
        <f t="shared" si="4"/>
        <v>0</v>
      </c>
      <c r="N33" s="81">
        <f t="shared" si="6"/>
        <v>0</v>
      </c>
      <c r="O33" s="82">
        <v>500000</v>
      </c>
    </row>
    <row r="34" spans="1:15" ht="12.75" customHeight="1">
      <c r="A34" s="75">
        <v>80</v>
      </c>
      <c r="B34" s="76">
        <v>1</v>
      </c>
      <c r="C34" s="77">
        <f t="shared" si="5"/>
        <v>30000</v>
      </c>
      <c r="D34" s="78">
        <v>20</v>
      </c>
      <c r="E34" s="79">
        <f>+D34*6000</f>
        <v>120000</v>
      </c>
      <c r="F34" s="80">
        <v>3</v>
      </c>
      <c r="G34" s="79">
        <f>+F34*15000</f>
        <v>45000</v>
      </c>
      <c r="H34" s="80">
        <v>3</v>
      </c>
      <c r="I34" s="79">
        <f>+H34*15000</f>
        <v>45000</v>
      </c>
      <c r="J34" s="80"/>
      <c r="K34" s="79">
        <f>+J34*20000</f>
        <v>0</v>
      </c>
      <c r="L34" s="80"/>
      <c r="M34" s="79">
        <f>+L34*20000</f>
        <v>0</v>
      </c>
      <c r="N34" s="81">
        <f t="shared" si="6"/>
        <v>240000</v>
      </c>
      <c r="O34" s="82">
        <v>500000</v>
      </c>
    </row>
    <row r="35" spans="1:15" ht="12.75" customHeight="1">
      <c r="A35" s="75">
        <v>81</v>
      </c>
      <c r="B35" s="76">
        <v>1</v>
      </c>
      <c r="C35" s="77">
        <f t="shared" si="5"/>
        <v>30000</v>
      </c>
      <c r="D35" s="78"/>
      <c r="E35" s="79">
        <f t="shared" ref="E35:E39" si="7">+D35*6000</f>
        <v>0</v>
      </c>
      <c r="F35" s="80"/>
      <c r="G35" s="79">
        <f t="shared" ref="G35:G39" si="8">+F35*15000</f>
        <v>0</v>
      </c>
      <c r="H35" s="80"/>
      <c r="I35" s="79">
        <f t="shared" ref="I35:I39" si="9">+H35*15000</f>
        <v>0</v>
      </c>
      <c r="J35" s="80"/>
      <c r="K35" s="79">
        <f t="shared" ref="K35:K39" si="10">+J35*20000</f>
        <v>0</v>
      </c>
      <c r="L35" s="80"/>
      <c r="M35" s="79">
        <f t="shared" ref="M35:M39" si="11">+L35*20000</f>
        <v>0</v>
      </c>
      <c r="N35" s="81">
        <f t="shared" si="6"/>
        <v>30000</v>
      </c>
      <c r="O35" s="82">
        <v>500000</v>
      </c>
    </row>
    <row r="36" spans="1:15" ht="12.75" customHeight="1">
      <c r="A36" s="75">
        <v>82</v>
      </c>
      <c r="B36" s="76">
        <v>1</v>
      </c>
      <c r="C36" s="77">
        <f t="shared" si="5"/>
        <v>30000</v>
      </c>
      <c r="D36" s="78"/>
      <c r="E36" s="79">
        <f t="shared" si="7"/>
        <v>0</v>
      </c>
      <c r="F36" s="80">
        <v>3</v>
      </c>
      <c r="G36" s="79">
        <f t="shared" si="8"/>
        <v>45000</v>
      </c>
      <c r="H36" s="80">
        <v>3</v>
      </c>
      <c r="I36" s="79">
        <f t="shared" si="9"/>
        <v>45000</v>
      </c>
      <c r="J36" s="80"/>
      <c r="K36" s="79">
        <f t="shared" si="10"/>
        <v>0</v>
      </c>
      <c r="L36" s="80"/>
      <c r="M36" s="79">
        <f t="shared" si="11"/>
        <v>0</v>
      </c>
      <c r="N36" s="81">
        <f t="shared" si="6"/>
        <v>120000</v>
      </c>
      <c r="O36" s="82">
        <v>500000</v>
      </c>
    </row>
    <row r="37" spans="1:15" ht="12.75" customHeight="1">
      <c r="A37" s="75">
        <v>83</v>
      </c>
      <c r="B37" s="76">
        <v>1</v>
      </c>
      <c r="C37" s="77">
        <f t="shared" si="5"/>
        <v>30000</v>
      </c>
      <c r="D37" s="78">
        <v>20</v>
      </c>
      <c r="E37" s="79">
        <f t="shared" si="7"/>
        <v>120000</v>
      </c>
      <c r="F37" s="80">
        <v>2</v>
      </c>
      <c r="G37" s="79">
        <f t="shared" si="8"/>
        <v>30000</v>
      </c>
      <c r="H37" s="80">
        <v>1</v>
      </c>
      <c r="I37" s="79">
        <f t="shared" si="9"/>
        <v>15000</v>
      </c>
      <c r="J37" s="80">
        <v>1</v>
      </c>
      <c r="K37" s="79">
        <f t="shared" si="10"/>
        <v>20000</v>
      </c>
      <c r="L37" s="80">
        <v>2</v>
      </c>
      <c r="M37" s="79">
        <f t="shared" si="11"/>
        <v>40000</v>
      </c>
      <c r="N37" s="81">
        <f t="shared" si="6"/>
        <v>255000</v>
      </c>
      <c r="O37" s="82">
        <v>500000</v>
      </c>
    </row>
    <row r="38" spans="1:15" ht="12.75" customHeight="1">
      <c r="A38" s="75">
        <v>84</v>
      </c>
      <c r="B38" s="76">
        <v>1</v>
      </c>
      <c r="C38" s="77">
        <f t="shared" si="5"/>
        <v>30000</v>
      </c>
      <c r="D38" s="78">
        <v>25</v>
      </c>
      <c r="E38" s="79">
        <f t="shared" si="7"/>
        <v>150000</v>
      </c>
      <c r="F38" s="80">
        <v>4</v>
      </c>
      <c r="G38" s="79">
        <f t="shared" si="8"/>
        <v>60000</v>
      </c>
      <c r="H38" s="80">
        <v>2</v>
      </c>
      <c r="I38" s="79">
        <f t="shared" si="9"/>
        <v>30000</v>
      </c>
      <c r="J38" s="80">
        <v>4</v>
      </c>
      <c r="K38" s="79">
        <f t="shared" si="10"/>
        <v>80000</v>
      </c>
      <c r="L38" s="80">
        <v>2</v>
      </c>
      <c r="M38" s="79">
        <f t="shared" si="11"/>
        <v>40000</v>
      </c>
      <c r="N38" s="81">
        <f t="shared" si="6"/>
        <v>390000</v>
      </c>
      <c r="O38" s="82">
        <v>500000</v>
      </c>
    </row>
    <row r="39" spans="1:15" ht="12.75" customHeight="1">
      <c r="A39" s="75">
        <v>85</v>
      </c>
      <c r="B39" s="76"/>
      <c r="C39" s="77">
        <f t="shared" si="5"/>
        <v>0</v>
      </c>
      <c r="D39" s="78"/>
      <c r="E39" s="79">
        <f t="shared" si="7"/>
        <v>0</v>
      </c>
      <c r="F39" s="80"/>
      <c r="G39" s="79">
        <f t="shared" si="8"/>
        <v>0</v>
      </c>
      <c r="H39" s="80"/>
      <c r="I39" s="79">
        <f t="shared" si="9"/>
        <v>0</v>
      </c>
      <c r="J39" s="80"/>
      <c r="K39" s="79">
        <f t="shared" si="10"/>
        <v>0</v>
      </c>
      <c r="L39" s="80"/>
      <c r="M39" s="79">
        <f t="shared" si="11"/>
        <v>0</v>
      </c>
      <c r="N39" s="83">
        <f t="shared" si="6"/>
        <v>0</v>
      </c>
      <c r="O39" s="77" t="s">
        <v>78</v>
      </c>
    </row>
    <row r="40" spans="1:15" ht="12.75" customHeight="1" thickBot="1">
      <c r="A40" s="49"/>
      <c r="B40" s="84"/>
      <c r="C40" s="85"/>
      <c r="D40" s="86"/>
      <c r="E40" s="53"/>
      <c r="F40" s="87"/>
      <c r="G40" s="53"/>
      <c r="H40" s="87"/>
      <c r="I40" s="53"/>
      <c r="J40" s="87"/>
      <c r="K40" s="53"/>
      <c r="L40" s="87"/>
      <c r="M40" s="53"/>
      <c r="N40" s="88"/>
      <c r="O40" s="51"/>
    </row>
    <row r="41" spans="1:15" ht="12.75" customHeight="1" thickBot="1">
      <c r="A41" s="89" t="s">
        <v>72</v>
      </c>
      <c r="B41" s="90">
        <f>SUM(B7:B39)</f>
        <v>29</v>
      </c>
      <c r="C41" s="91">
        <f>SUM(C7:C40)</f>
        <v>870000</v>
      </c>
      <c r="D41" s="92">
        <f>SUM(D7:D39)</f>
        <v>558</v>
      </c>
      <c r="E41" s="93">
        <f>SUM(E7:E40)</f>
        <v>3348000</v>
      </c>
      <c r="F41" s="94">
        <f>SUM(F7:F39)</f>
        <v>24</v>
      </c>
      <c r="G41" s="93">
        <f>SUM(G7:G40)</f>
        <v>360000</v>
      </c>
      <c r="H41" s="94">
        <f>SUM(H7:H39)</f>
        <v>52</v>
      </c>
      <c r="I41" s="93">
        <f>SUM(I7:I40)</f>
        <v>780000</v>
      </c>
      <c r="J41" s="94">
        <f>SUM(J7:J39)</f>
        <v>39</v>
      </c>
      <c r="K41" s="93">
        <f>SUM(K7:K40)</f>
        <v>780000</v>
      </c>
      <c r="L41" s="94">
        <f>SUM(L7:L39)</f>
        <v>42</v>
      </c>
      <c r="M41" s="93">
        <f>SUM(M7:M40)</f>
        <v>840000</v>
      </c>
      <c r="N41" s="95">
        <f>SUM(N7:N39)</f>
        <v>6978000</v>
      </c>
      <c r="O41" s="91">
        <f>SUM(O7:P39)</f>
        <v>19500000</v>
      </c>
    </row>
  </sheetData>
  <mergeCells count="9">
    <mergeCell ref="B2:O3"/>
    <mergeCell ref="B5:C5"/>
    <mergeCell ref="D5:E5"/>
    <mergeCell ref="F5:G5"/>
    <mergeCell ref="H5:I5"/>
    <mergeCell ref="J5:K5"/>
    <mergeCell ref="L5:M5"/>
    <mergeCell ref="N5:N6"/>
    <mergeCell ref="O5:O6"/>
  </mergeCells>
  <phoneticPr fontId="1" type="noConversion"/>
  <pageMargins left="0.70866141732283472" right="0.19" top="0.37" bottom="0.42" header="0.37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3"/>
  <sheetViews>
    <sheetView topLeftCell="A19" workbookViewId="0">
      <selection sqref="A1:H48"/>
    </sheetView>
  </sheetViews>
  <sheetFormatPr defaultRowHeight="17.25" customHeight="1"/>
  <cols>
    <col min="1" max="1" width="7.375" customWidth="1"/>
    <col min="3" max="3" width="13.625" customWidth="1"/>
    <col min="4" max="4" width="14.375" customWidth="1"/>
    <col min="5" max="5" width="7" customWidth="1"/>
    <col min="6" max="6" width="7.875" customWidth="1"/>
    <col min="7" max="7" width="12.75" customWidth="1"/>
    <col min="8" max="8" width="13.375" style="12" customWidth="1"/>
    <col min="257" max="257" width="7.375" customWidth="1"/>
    <col min="259" max="259" width="13.625" customWidth="1"/>
    <col min="260" max="260" width="14.375" customWidth="1"/>
    <col min="261" max="261" width="7" customWidth="1"/>
    <col min="262" max="262" width="7.875" customWidth="1"/>
    <col min="263" max="263" width="12.75" customWidth="1"/>
    <col min="264" max="264" width="13.375" customWidth="1"/>
    <col min="513" max="513" width="7.375" customWidth="1"/>
    <col min="515" max="515" width="13.625" customWidth="1"/>
    <col min="516" max="516" width="14.375" customWidth="1"/>
    <col min="517" max="517" width="7" customWidth="1"/>
    <col min="518" max="518" width="7.875" customWidth="1"/>
    <col min="519" max="519" width="12.75" customWidth="1"/>
    <col min="520" max="520" width="13.375" customWidth="1"/>
    <col min="769" max="769" width="7.375" customWidth="1"/>
    <col min="771" max="771" width="13.625" customWidth="1"/>
    <col min="772" max="772" width="14.375" customWidth="1"/>
    <col min="773" max="773" width="7" customWidth="1"/>
    <col min="774" max="774" width="7.875" customWidth="1"/>
    <col min="775" max="775" width="12.75" customWidth="1"/>
    <col min="776" max="776" width="13.375" customWidth="1"/>
    <col min="1025" max="1025" width="7.375" customWidth="1"/>
    <col min="1027" max="1027" width="13.625" customWidth="1"/>
    <col min="1028" max="1028" width="14.375" customWidth="1"/>
    <col min="1029" max="1029" width="7" customWidth="1"/>
    <col min="1030" max="1030" width="7.875" customWidth="1"/>
    <col min="1031" max="1031" width="12.75" customWidth="1"/>
    <col min="1032" max="1032" width="13.375" customWidth="1"/>
    <col min="1281" max="1281" width="7.375" customWidth="1"/>
    <col min="1283" max="1283" width="13.625" customWidth="1"/>
    <col min="1284" max="1284" width="14.375" customWidth="1"/>
    <col min="1285" max="1285" width="7" customWidth="1"/>
    <col min="1286" max="1286" width="7.875" customWidth="1"/>
    <col min="1287" max="1287" width="12.75" customWidth="1"/>
    <col min="1288" max="1288" width="13.375" customWidth="1"/>
    <col min="1537" max="1537" width="7.375" customWidth="1"/>
    <col min="1539" max="1539" width="13.625" customWidth="1"/>
    <col min="1540" max="1540" width="14.375" customWidth="1"/>
    <col min="1541" max="1541" width="7" customWidth="1"/>
    <col min="1542" max="1542" width="7.875" customWidth="1"/>
    <col min="1543" max="1543" width="12.75" customWidth="1"/>
    <col min="1544" max="1544" width="13.375" customWidth="1"/>
    <col min="1793" max="1793" width="7.375" customWidth="1"/>
    <col min="1795" max="1795" width="13.625" customWidth="1"/>
    <col min="1796" max="1796" width="14.375" customWidth="1"/>
    <col min="1797" max="1797" width="7" customWidth="1"/>
    <col min="1798" max="1798" width="7.875" customWidth="1"/>
    <col min="1799" max="1799" width="12.75" customWidth="1"/>
    <col min="1800" max="1800" width="13.375" customWidth="1"/>
    <col min="2049" max="2049" width="7.375" customWidth="1"/>
    <col min="2051" max="2051" width="13.625" customWidth="1"/>
    <col min="2052" max="2052" width="14.375" customWidth="1"/>
    <col min="2053" max="2053" width="7" customWidth="1"/>
    <col min="2054" max="2054" width="7.875" customWidth="1"/>
    <col min="2055" max="2055" width="12.75" customWidth="1"/>
    <col min="2056" max="2056" width="13.375" customWidth="1"/>
    <col min="2305" max="2305" width="7.375" customWidth="1"/>
    <col min="2307" max="2307" width="13.625" customWidth="1"/>
    <col min="2308" max="2308" width="14.375" customWidth="1"/>
    <col min="2309" max="2309" width="7" customWidth="1"/>
    <col min="2310" max="2310" width="7.875" customWidth="1"/>
    <col min="2311" max="2311" width="12.75" customWidth="1"/>
    <col min="2312" max="2312" width="13.375" customWidth="1"/>
    <col min="2561" max="2561" width="7.375" customWidth="1"/>
    <col min="2563" max="2563" width="13.625" customWidth="1"/>
    <col min="2564" max="2564" width="14.375" customWidth="1"/>
    <col min="2565" max="2565" width="7" customWidth="1"/>
    <col min="2566" max="2566" width="7.875" customWidth="1"/>
    <col min="2567" max="2567" width="12.75" customWidth="1"/>
    <col min="2568" max="2568" width="13.375" customWidth="1"/>
    <col min="2817" max="2817" width="7.375" customWidth="1"/>
    <col min="2819" max="2819" width="13.625" customWidth="1"/>
    <col min="2820" max="2820" width="14.375" customWidth="1"/>
    <col min="2821" max="2821" width="7" customWidth="1"/>
    <col min="2822" max="2822" width="7.875" customWidth="1"/>
    <col min="2823" max="2823" width="12.75" customWidth="1"/>
    <col min="2824" max="2824" width="13.375" customWidth="1"/>
    <col min="3073" max="3073" width="7.375" customWidth="1"/>
    <col min="3075" max="3075" width="13.625" customWidth="1"/>
    <col min="3076" max="3076" width="14.375" customWidth="1"/>
    <col min="3077" max="3077" width="7" customWidth="1"/>
    <col min="3078" max="3078" width="7.875" customWidth="1"/>
    <col min="3079" max="3079" width="12.75" customWidth="1"/>
    <col min="3080" max="3080" width="13.375" customWidth="1"/>
    <col min="3329" max="3329" width="7.375" customWidth="1"/>
    <col min="3331" max="3331" width="13.625" customWidth="1"/>
    <col min="3332" max="3332" width="14.375" customWidth="1"/>
    <col min="3333" max="3333" width="7" customWidth="1"/>
    <col min="3334" max="3334" width="7.875" customWidth="1"/>
    <col min="3335" max="3335" width="12.75" customWidth="1"/>
    <col min="3336" max="3336" width="13.375" customWidth="1"/>
    <col min="3585" max="3585" width="7.375" customWidth="1"/>
    <col min="3587" max="3587" width="13.625" customWidth="1"/>
    <col min="3588" max="3588" width="14.375" customWidth="1"/>
    <col min="3589" max="3589" width="7" customWidth="1"/>
    <col min="3590" max="3590" width="7.875" customWidth="1"/>
    <col min="3591" max="3591" width="12.75" customWidth="1"/>
    <col min="3592" max="3592" width="13.375" customWidth="1"/>
    <col min="3841" max="3841" width="7.375" customWidth="1"/>
    <col min="3843" max="3843" width="13.625" customWidth="1"/>
    <col min="3844" max="3844" width="14.375" customWidth="1"/>
    <col min="3845" max="3845" width="7" customWidth="1"/>
    <col min="3846" max="3846" width="7.875" customWidth="1"/>
    <col min="3847" max="3847" width="12.75" customWidth="1"/>
    <col min="3848" max="3848" width="13.375" customWidth="1"/>
    <col min="4097" max="4097" width="7.375" customWidth="1"/>
    <col min="4099" max="4099" width="13.625" customWidth="1"/>
    <col min="4100" max="4100" width="14.375" customWidth="1"/>
    <col min="4101" max="4101" width="7" customWidth="1"/>
    <col min="4102" max="4102" width="7.875" customWidth="1"/>
    <col min="4103" max="4103" width="12.75" customWidth="1"/>
    <col min="4104" max="4104" width="13.375" customWidth="1"/>
    <col min="4353" max="4353" width="7.375" customWidth="1"/>
    <col min="4355" max="4355" width="13.625" customWidth="1"/>
    <col min="4356" max="4356" width="14.375" customWidth="1"/>
    <col min="4357" max="4357" width="7" customWidth="1"/>
    <col min="4358" max="4358" width="7.875" customWidth="1"/>
    <col min="4359" max="4359" width="12.75" customWidth="1"/>
    <col min="4360" max="4360" width="13.375" customWidth="1"/>
    <col min="4609" max="4609" width="7.375" customWidth="1"/>
    <col min="4611" max="4611" width="13.625" customWidth="1"/>
    <col min="4612" max="4612" width="14.375" customWidth="1"/>
    <col min="4613" max="4613" width="7" customWidth="1"/>
    <col min="4614" max="4614" width="7.875" customWidth="1"/>
    <col min="4615" max="4615" width="12.75" customWidth="1"/>
    <col min="4616" max="4616" width="13.375" customWidth="1"/>
    <col min="4865" max="4865" width="7.375" customWidth="1"/>
    <col min="4867" max="4867" width="13.625" customWidth="1"/>
    <col min="4868" max="4868" width="14.375" customWidth="1"/>
    <col min="4869" max="4869" width="7" customWidth="1"/>
    <col min="4870" max="4870" width="7.875" customWidth="1"/>
    <col min="4871" max="4871" width="12.75" customWidth="1"/>
    <col min="4872" max="4872" width="13.375" customWidth="1"/>
    <col min="5121" max="5121" width="7.375" customWidth="1"/>
    <col min="5123" max="5123" width="13.625" customWidth="1"/>
    <col min="5124" max="5124" width="14.375" customWidth="1"/>
    <col min="5125" max="5125" width="7" customWidth="1"/>
    <col min="5126" max="5126" width="7.875" customWidth="1"/>
    <col min="5127" max="5127" width="12.75" customWidth="1"/>
    <col min="5128" max="5128" width="13.375" customWidth="1"/>
    <col min="5377" max="5377" width="7.375" customWidth="1"/>
    <col min="5379" max="5379" width="13.625" customWidth="1"/>
    <col min="5380" max="5380" width="14.375" customWidth="1"/>
    <col min="5381" max="5381" width="7" customWidth="1"/>
    <col min="5382" max="5382" width="7.875" customWidth="1"/>
    <col min="5383" max="5383" width="12.75" customWidth="1"/>
    <col min="5384" max="5384" width="13.375" customWidth="1"/>
    <col min="5633" max="5633" width="7.375" customWidth="1"/>
    <col min="5635" max="5635" width="13.625" customWidth="1"/>
    <col min="5636" max="5636" width="14.375" customWidth="1"/>
    <col min="5637" max="5637" width="7" customWidth="1"/>
    <col min="5638" max="5638" width="7.875" customWidth="1"/>
    <col min="5639" max="5639" width="12.75" customWidth="1"/>
    <col min="5640" max="5640" width="13.375" customWidth="1"/>
    <col min="5889" max="5889" width="7.375" customWidth="1"/>
    <col min="5891" max="5891" width="13.625" customWidth="1"/>
    <col min="5892" max="5892" width="14.375" customWidth="1"/>
    <col min="5893" max="5893" width="7" customWidth="1"/>
    <col min="5894" max="5894" width="7.875" customWidth="1"/>
    <col min="5895" max="5895" width="12.75" customWidth="1"/>
    <col min="5896" max="5896" width="13.375" customWidth="1"/>
    <col min="6145" max="6145" width="7.375" customWidth="1"/>
    <col min="6147" max="6147" width="13.625" customWidth="1"/>
    <col min="6148" max="6148" width="14.375" customWidth="1"/>
    <col min="6149" max="6149" width="7" customWidth="1"/>
    <col min="6150" max="6150" width="7.875" customWidth="1"/>
    <col min="6151" max="6151" width="12.75" customWidth="1"/>
    <col min="6152" max="6152" width="13.375" customWidth="1"/>
    <col min="6401" max="6401" width="7.375" customWidth="1"/>
    <col min="6403" max="6403" width="13.625" customWidth="1"/>
    <col min="6404" max="6404" width="14.375" customWidth="1"/>
    <col min="6405" max="6405" width="7" customWidth="1"/>
    <col min="6406" max="6406" width="7.875" customWidth="1"/>
    <col min="6407" max="6407" width="12.75" customWidth="1"/>
    <col min="6408" max="6408" width="13.375" customWidth="1"/>
    <col min="6657" max="6657" width="7.375" customWidth="1"/>
    <col min="6659" max="6659" width="13.625" customWidth="1"/>
    <col min="6660" max="6660" width="14.375" customWidth="1"/>
    <col min="6661" max="6661" width="7" customWidth="1"/>
    <col min="6662" max="6662" width="7.875" customWidth="1"/>
    <col min="6663" max="6663" width="12.75" customWidth="1"/>
    <col min="6664" max="6664" width="13.375" customWidth="1"/>
    <col min="6913" max="6913" width="7.375" customWidth="1"/>
    <col min="6915" max="6915" width="13.625" customWidth="1"/>
    <col min="6916" max="6916" width="14.375" customWidth="1"/>
    <col min="6917" max="6917" width="7" customWidth="1"/>
    <col min="6918" max="6918" width="7.875" customWidth="1"/>
    <col min="6919" max="6919" width="12.75" customWidth="1"/>
    <col min="6920" max="6920" width="13.375" customWidth="1"/>
    <col min="7169" max="7169" width="7.375" customWidth="1"/>
    <col min="7171" max="7171" width="13.625" customWidth="1"/>
    <col min="7172" max="7172" width="14.375" customWidth="1"/>
    <col min="7173" max="7173" width="7" customWidth="1"/>
    <col min="7174" max="7174" width="7.875" customWidth="1"/>
    <col min="7175" max="7175" width="12.75" customWidth="1"/>
    <col min="7176" max="7176" width="13.375" customWidth="1"/>
    <col min="7425" max="7425" width="7.375" customWidth="1"/>
    <col min="7427" max="7427" width="13.625" customWidth="1"/>
    <col min="7428" max="7428" width="14.375" customWidth="1"/>
    <col min="7429" max="7429" width="7" customWidth="1"/>
    <col min="7430" max="7430" width="7.875" customWidth="1"/>
    <col min="7431" max="7431" width="12.75" customWidth="1"/>
    <col min="7432" max="7432" width="13.375" customWidth="1"/>
    <col min="7681" max="7681" width="7.375" customWidth="1"/>
    <col min="7683" max="7683" width="13.625" customWidth="1"/>
    <col min="7684" max="7684" width="14.375" customWidth="1"/>
    <col min="7685" max="7685" width="7" customWidth="1"/>
    <col min="7686" max="7686" width="7.875" customWidth="1"/>
    <col min="7687" max="7687" width="12.75" customWidth="1"/>
    <col min="7688" max="7688" width="13.375" customWidth="1"/>
    <col min="7937" max="7937" width="7.375" customWidth="1"/>
    <col min="7939" max="7939" width="13.625" customWidth="1"/>
    <col min="7940" max="7940" width="14.375" customWidth="1"/>
    <col min="7941" max="7941" width="7" customWidth="1"/>
    <col min="7942" max="7942" width="7.875" customWidth="1"/>
    <col min="7943" max="7943" width="12.75" customWidth="1"/>
    <col min="7944" max="7944" width="13.375" customWidth="1"/>
    <col min="8193" max="8193" width="7.375" customWidth="1"/>
    <col min="8195" max="8195" width="13.625" customWidth="1"/>
    <col min="8196" max="8196" width="14.375" customWidth="1"/>
    <col min="8197" max="8197" width="7" customWidth="1"/>
    <col min="8198" max="8198" width="7.875" customWidth="1"/>
    <col min="8199" max="8199" width="12.75" customWidth="1"/>
    <col min="8200" max="8200" width="13.375" customWidth="1"/>
    <col min="8449" max="8449" width="7.375" customWidth="1"/>
    <col min="8451" max="8451" width="13.625" customWidth="1"/>
    <col min="8452" max="8452" width="14.375" customWidth="1"/>
    <col min="8453" max="8453" width="7" customWidth="1"/>
    <col min="8454" max="8454" width="7.875" customWidth="1"/>
    <col min="8455" max="8455" width="12.75" customWidth="1"/>
    <col min="8456" max="8456" width="13.375" customWidth="1"/>
    <col min="8705" max="8705" width="7.375" customWidth="1"/>
    <col min="8707" max="8707" width="13.625" customWidth="1"/>
    <col min="8708" max="8708" width="14.375" customWidth="1"/>
    <col min="8709" max="8709" width="7" customWidth="1"/>
    <col min="8710" max="8710" width="7.875" customWidth="1"/>
    <col min="8711" max="8711" width="12.75" customWidth="1"/>
    <col min="8712" max="8712" width="13.375" customWidth="1"/>
    <col min="8961" max="8961" width="7.375" customWidth="1"/>
    <col min="8963" max="8963" width="13.625" customWidth="1"/>
    <col min="8964" max="8964" width="14.375" customWidth="1"/>
    <col min="8965" max="8965" width="7" customWidth="1"/>
    <col min="8966" max="8966" width="7.875" customWidth="1"/>
    <col min="8967" max="8967" width="12.75" customWidth="1"/>
    <col min="8968" max="8968" width="13.375" customWidth="1"/>
    <col min="9217" max="9217" width="7.375" customWidth="1"/>
    <col min="9219" max="9219" width="13.625" customWidth="1"/>
    <col min="9220" max="9220" width="14.375" customWidth="1"/>
    <col min="9221" max="9221" width="7" customWidth="1"/>
    <col min="9222" max="9222" width="7.875" customWidth="1"/>
    <col min="9223" max="9223" width="12.75" customWidth="1"/>
    <col min="9224" max="9224" width="13.375" customWidth="1"/>
    <col min="9473" max="9473" width="7.375" customWidth="1"/>
    <col min="9475" max="9475" width="13.625" customWidth="1"/>
    <col min="9476" max="9476" width="14.375" customWidth="1"/>
    <col min="9477" max="9477" width="7" customWidth="1"/>
    <col min="9478" max="9478" width="7.875" customWidth="1"/>
    <col min="9479" max="9479" width="12.75" customWidth="1"/>
    <col min="9480" max="9480" width="13.375" customWidth="1"/>
    <col min="9729" max="9729" width="7.375" customWidth="1"/>
    <col min="9731" max="9731" width="13.625" customWidth="1"/>
    <col min="9732" max="9732" width="14.375" customWidth="1"/>
    <col min="9733" max="9733" width="7" customWidth="1"/>
    <col min="9734" max="9734" width="7.875" customWidth="1"/>
    <col min="9735" max="9735" width="12.75" customWidth="1"/>
    <col min="9736" max="9736" width="13.375" customWidth="1"/>
    <col min="9985" max="9985" width="7.375" customWidth="1"/>
    <col min="9987" max="9987" width="13.625" customWidth="1"/>
    <col min="9988" max="9988" width="14.375" customWidth="1"/>
    <col min="9989" max="9989" width="7" customWidth="1"/>
    <col min="9990" max="9990" width="7.875" customWidth="1"/>
    <col min="9991" max="9991" width="12.75" customWidth="1"/>
    <col min="9992" max="9992" width="13.375" customWidth="1"/>
    <col min="10241" max="10241" width="7.375" customWidth="1"/>
    <col min="10243" max="10243" width="13.625" customWidth="1"/>
    <col min="10244" max="10244" width="14.375" customWidth="1"/>
    <col min="10245" max="10245" width="7" customWidth="1"/>
    <col min="10246" max="10246" width="7.875" customWidth="1"/>
    <col min="10247" max="10247" width="12.75" customWidth="1"/>
    <col min="10248" max="10248" width="13.375" customWidth="1"/>
    <col min="10497" max="10497" width="7.375" customWidth="1"/>
    <col min="10499" max="10499" width="13.625" customWidth="1"/>
    <col min="10500" max="10500" width="14.375" customWidth="1"/>
    <col min="10501" max="10501" width="7" customWidth="1"/>
    <col min="10502" max="10502" width="7.875" customWidth="1"/>
    <col min="10503" max="10503" width="12.75" customWidth="1"/>
    <col min="10504" max="10504" width="13.375" customWidth="1"/>
    <col min="10753" max="10753" width="7.375" customWidth="1"/>
    <col min="10755" max="10755" width="13.625" customWidth="1"/>
    <col min="10756" max="10756" width="14.375" customWidth="1"/>
    <col min="10757" max="10757" width="7" customWidth="1"/>
    <col min="10758" max="10758" width="7.875" customWidth="1"/>
    <col min="10759" max="10759" width="12.75" customWidth="1"/>
    <col min="10760" max="10760" width="13.375" customWidth="1"/>
    <col min="11009" max="11009" width="7.375" customWidth="1"/>
    <col min="11011" max="11011" width="13.625" customWidth="1"/>
    <col min="11012" max="11012" width="14.375" customWidth="1"/>
    <col min="11013" max="11013" width="7" customWidth="1"/>
    <col min="11014" max="11014" width="7.875" customWidth="1"/>
    <col min="11015" max="11015" width="12.75" customWidth="1"/>
    <col min="11016" max="11016" width="13.375" customWidth="1"/>
    <col min="11265" max="11265" width="7.375" customWidth="1"/>
    <col min="11267" max="11267" width="13.625" customWidth="1"/>
    <col min="11268" max="11268" width="14.375" customWidth="1"/>
    <col min="11269" max="11269" width="7" customWidth="1"/>
    <col min="11270" max="11270" width="7.875" customWidth="1"/>
    <col min="11271" max="11271" width="12.75" customWidth="1"/>
    <col min="11272" max="11272" width="13.375" customWidth="1"/>
    <col min="11521" max="11521" width="7.375" customWidth="1"/>
    <col min="11523" max="11523" width="13.625" customWidth="1"/>
    <col min="11524" max="11524" width="14.375" customWidth="1"/>
    <col min="11525" max="11525" width="7" customWidth="1"/>
    <col min="11526" max="11526" width="7.875" customWidth="1"/>
    <col min="11527" max="11527" width="12.75" customWidth="1"/>
    <col min="11528" max="11528" width="13.375" customWidth="1"/>
    <col min="11777" max="11777" width="7.375" customWidth="1"/>
    <col min="11779" max="11779" width="13.625" customWidth="1"/>
    <col min="11780" max="11780" width="14.375" customWidth="1"/>
    <col min="11781" max="11781" width="7" customWidth="1"/>
    <col min="11782" max="11782" width="7.875" customWidth="1"/>
    <col min="11783" max="11783" width="12.75" customWidth="1"/>
    <col min="11784" max="11784" width="13.375" customWidth="1"/>
    <col min="12033" max="12033" width="7.375" customWidth="1"/>
    <col min="12035" max="12035" width="13.625" customWidth="1"/>
    <col min="12036" max="12036" width="14.375" customWidth="1"/>
    <col min="12037" max="12037" width="7" customWidth="1"/>
    <col min="12038" max="12038" width="7.875" customWidth="1"/>
    <col min="12039" max="12039" width="12.75" customWidth="1"/>
    <col min="12040" max="12040" width="13.375" customWidth="1"/>
    <col min="12289" max="12289" width="7.375" customWidth="1"/>
    <col min="12291" max="12291" width="13.625" customWidth="1"/>
    <col min="12292" max="12292" width="14.375" customWidth="1"/>
    <col min="12293" max="12293" width="7" customWidth="1"/>
    <col min="12294" max="12294" width="7.875" customWidth="1"/>
    <col min="12295" max="12295" width="12.75" customWidth="1"/>
    <col min="12296" max="12296" width="13.375" customWidth="1"/>
    <col min="12545" max="12545" width="7.375" customWidth="1"/>
    <col min="12547" max="12547" width="13.625" customWidth="1"/>
    <col min="12548" max="12548" width="14.375" customWidth="1"/>
    <col min="12549" max="12549" width="7" customWidth="1"/>
    <col min="12550" max="12550" width="7.875" customWidth="1"/>
    <col min="12551" max="12551" width="12.75" customWidth="1"/>
    <col min="12552" max="12552" width="13.375" customWidth="1"/>
    <col min="12801" max="12801" width="7.375" customWidth="1"/>
    <col min="12803" max="12803" width="13.625" customWidth="1"/>
    <col min="12804" max="12804" width="14.375" customWidth="1"/>
    <col min="12805" max="12805" width="7" customWidth="1"/>
    <col min="12806" max="12806" width="7.875" customWidth="1"/>
    <col min="12807" max="12807" width="12.75" customWidth="1"/>
    <col min="12808" max="12808" width="13.375" customWidth="1"/>
    <col min="13057" max="13057" width="7.375" customWidth="1"/>
    <col min="13059" max="13059" width="13.625" customWidth="1"/>
    <col min="13060" max="13060" width="14.375" customWidth="1"/>
    <col min="13061" max="13061" width="7" customWidth="1"/>
    <col min="13062" max="13062" width="7.875" customWidth="1"/>
    <col min="13063" max="13063" width="12.75" customWidth="1"/>
    <col min="13064" max="13064" width="13.375" customWidth="1"/>
    <col min="13313" max="13313" width="7.375" customWidth="1"/>
    <col min="13315" max="13315" width="13.625" customWidth="1"/>
    <col min="13316" max="13316" width="14.375" customWidth="1"/>
    <col min="13317" max="13317" width="7" customWidth="1"/>
    <col min="13318" max="13318" width="7.875" customWidth="1"/>
    <col min="13319" max="13319" width="12.75" customWidth="1"/>
    <col min="13320" max="13320" width="13.375" customWidth="1"/>
    <col min="13569" max="13569" width="7.375" customWidth="1"/>
    <col min="13571" max="13571" width="13.625" customWidth="1"/>
    <col min="13572" max="13572" width="14.375" customWidth="1"/>
    <col min="13573" max="13573" width="7" customWidth="1"/>
    <col min="13574" max="13574" width="7.875" customWidth="1"/>
    <col min="13575" max="13575" width="12.75" customWidth="1"/>
    <col min="13576" max="13576" width="13.375" customWidth="1"/>
    <col min="13825" max="13825" width="7.375" customWidth="1"/>
    <col min="13827" max="13827" width="13.625" customWidth="1"/>
    <col min="13828" max="13828" width="14.375" customWidth="1"/>
    <col min="13829" max="13829" width="7" customWidth="1"/>
    <col min="13830" max="13830" width="7.875" customWidth="1"/>
    <col min="13831" max="13831" width="12.75" customWidth="1"/>
    <col min="13832" max="13832" width="13.375" customWidth="1"/>
    <col min="14081" max="14081" width="7.375" customWidth="1"/>
    <col min="14083" max="14083" width="13.625" customWidth="1"/>
    <col min="14084" max="14084" width="14.375" customWidth="1"/>
    <col min="14085" max="14085" width="7" customWidth="1"/>
    <col min="14086" max="14086" width="7.875" customWidth="1"/>
    <col min="14087" max="14087" width="12.75" customWidth="1"/>
    <col min="14088" max="14088" width="13.375" customWidth="1"/>
    <col min="14337" max="14337" width="7.375" customWidth="1"/>
    <col min="14339" max="14339" width="13.625" customWidth="1"/>
    <col min="14340" max="14340" width="14.375" customWidth="1"/>
    <col min="14341" max="14341" width="7" customWidth="1"/>
    <col min="14342" max="14342" width="7.875" customWidth="1"/>
    <col min="14343" max="14343" width="12.75" customWidth="1"/>
    <col min="14344" max="14344" width="13.375" customWidth="1"/>
    <col min="14593" max="14593" width="7.375" customWidth="1"/>
    <col min="14595" max="14595" width="13.625" customWidth="1"/>
    <col min="14596" max="14596" width="14.375" customWidth="1"/>
    <col min="14597" max="14597" width="7" customWidth="1"/>
    <col min="14598" max="14598" width="7.875" customWidth="1"/>
    <col min="14599" max="14599" width="12.75" customWidth="1"/>
    <col min="14600" max="14600" width="13.375" customWidth="1"/>
    <col min="14849" max="14849" width="7.375" customWidth="1"/>
    <col min="14851" max="14851" width="13.625" customWidth="1"/>
    <col min="14852" max="14852" width="14.375" customWidth="1"/>
    <col min="14853" max="14853" width="7" customWidth="1"/>
    <col min="14854" max="14854" width="7.875" customWidth="1"/>
    <col min="14855" max="14855" width="12.75" customWidth="1"/>
    <col min="14856" max="14856" width="13.375" customWidth="1"/>
    <col min="15105" max="15105" width="7.375" customWidth="1"/>
    <col min="15107" max="15107" width="13.625" customWidth="1"/>
    <col min="15108" max="15108" width="14.375" customWidth="1"/>
    <col min="15109" max="15109" width="7" customWidth="1"/>
    <col min="15110" max="15110" width="7.875" customWidth="1"/>
    <col min="15111" max="15111" width="12.75" customWidth="1"/>
    <col min="15112" max="15112" width="13.375" customWidth="1"/>
    <col min="15361" max="15361" width="7.375" customWidth="1"/>
    <col min="15363" max="15363" width="13.625" customWidth="1"/>
    <col min="15364" max="15364" width="14.375" customWidth="1"/>
    <col min="15365" max="15365" width="7" customWidth="1"/>
    <col min="15366" max="15366" width="7.875" customWidth="1"/>
    <col min="15367" max="15367" width="12.75" customWidth="1"/>
    <col min="15368" max="15368" width="13.375" customWidth="1"/>
    <col min="15617" max="15617" width="7.375" customWidth="1"/>
    <col min="15619" max="15619" width="13.625" customWidth="1"/>
    <col min="15620" max="15620" width="14.375" customWidth="1"/>
    <col min="15621" max="15621" width="7" customWidth="1"/>
    <col min="15622" max="15622" width="7.875" customWidth="1"/>
    <col min="15623" max="15623" width="12.75" customWidth="1"/>
    <col min="15624" max="15624" width="13.375" customWidth="1"/>
    <col min="15873" max="15873" width="7.375" customWidth="1"/>
    <col min="15875" max="15875" width="13.625" customWidth="1"/>
    <col min="15876" max="15876" width="14.375" customWidth="1"/>
    <col min="15877" max="15877" width="7" customWidth="1"/>
    <col min="15878" max="15878" width="7.875" customWidth="1"/>
    <col min="15879" max="15879" width="12.75" customWidth="1"/>
    <col min="15880" max="15880" width="13.375" customWidth="1"/>
    <col min="16129" max="16129" width="7.375" customWidth="1"/>
    <col min="16131" max="16131" width="13.625" customWidth="1"/>
    <col min="16132" max="16132" width="14.375" customWidth="1"/>
    <col min="16133" max="16133" width="7" customWidth="1"/>
    <col min="16134" max="16134" width="7.875" customWidth="1"/>
    <col min="16135" max="16135" width="12.75" customWidth="1"/>
    <col min="16136" max="16136" width="13.375" customWidth="1"/>
  </cols>
  <sheetData>
    <row r="1" spans="1:9" ht="17.25" customHeight="1">
      <c r="H1" s="96" t="s">
        <v>149</v>
      </c>
    </row>
    <row r="2" spans="1:9" s="97" customFormat="1" ht="17.25" customHeight="1">
      <c r="A2" s="162" t="s">
        <v>150</v>
      </c>
      <c r="B2" s="163"/>
      <c r="C2" s="163"/>
      <c r="D2" s="163"/>
      <c r="E2" s="163"/>
      <c r="F2" s="163"/>
      <c r="G2" s="163"/>
      <c r="H2" s="163"/>
    </row>
    <row r="3" spans="1:9" s="97" customFormat="1" ht="17.25" customHeight="1">
      <c r="A3" s="98"/>
      <c r="B3" s="99"/>
      <c r="C3" s="99"/>
      <c r="D3" s="99"/>
      <c r="E3" s="99"/>
      <c r="F3" s="99"/>
      <c r="G3" s="99"/>
      <c r="H3" s="99" t="s">
        <v>151</v>
      </c>
    </row>
    <row r="4" spans="1:9" s="97" customFormat="1" ht="15" customHeight="1">
      <c r="A4" s="100" t="s">
        <v>152</v>
      </c>
      <c r="B4" s="100" t="s">
        <v>153</v>
      </c>
      <c r="C4" s="100" t="s">
        <v>154</v>
      </c>
      <c r="D4" s="100" t="s">
        <v>155</v>
      </c>
      <c r="E4" s="100" t="s">
        <v>152</v>
      </c>
      <c r="F4" s="100" t="s">
        <v>153</v>
      </c>
      <c r="G4" s="100" t="s">
        <v>154</v>
      </c>
      <c r="H4" s="100" t="s">
        <v>155</v>
      </c>
    </row>
    <row r="5" spans="1:9" s="97" customFormat="1" ht="15" customHeight="1">
      <c r="A5" s="100">
        <v>1</v>
      </c>
      <c r="B5" s="101" t="s">
        <v>156</v>
      </c>
      <c r="C5" s="102" t="s">
        <v>157</v>
      </c>
      <c r="D5" s="103">
        <v>5000000</v>
      </c>
      <c r="E5" s="100">
        <v>44</v>
      </c>
      <c r="F5" s="102">
        <v>71</v>
      </c>
      <c r="G5" s="102" t="s">
        <v>158</v>
      </c>
      <c r="H5" s="103">
        <v>300000</v>
      </c>
    </row>
    <row r="6" spans="1:9" s="97" customFormat="1" ht="15" customHeight="1">
      <c r="A6" s="100">
        <v>2</v>
      </c>
      <c r="B6" s="102" t="s">
        <v>159</v>
      </c>
      <c r="C6" s="102" t="s">
        <v>160</v>
      </c>
      <c r="D6" s="103">
        <v>3000000</v>
      </c>
      <c r="E6" s="102">
        <v>45</v>
      </c>
      <c r="F6" s="102">
        <v>71</v>
      </c>
      <c r="G6" s="102" t="s">
        <v>161</v>
      </c>
      <c r="H6" s="103">
        <v>200000</v>
      </c>
      <c r="I6" s="104"/>
    </row>
    <row r="7" spans="1:9" s="97" customFormat="1" ht="15" customHeight="1">
      <c r="A7" s="100">
        <v>3</v>
      </c>
      <c r="B7" s="102" t="s">
        <v>162</v>
      </c>
      <c r="C7" s="102"/>
      <c r="D7" s="103">
        <v>300000</v>
      </c>
      <c r="E7" s="100">
        <v>46</v>
      </c>
      <c r="F7" s="102">
        <v>71</v>
      </c>
      <c r="G7" s="102" t="s">
        <v>163</v>
      </c>
      <c r="H7" s="103">
        <v>300000</v>
      </c>
    </row>
    <row r="8" spans="1:9" s="97" customFormat="1" ht="15" customHeight="1">
      <c r="A8" s="100">
        <v>4</v>
      </c>
      <c r="B8" s="102" t="s">
        <v>164</v>
      </c>
      <c r="C8" s="102"/>
      <c r="D8" s="103">
        <v>300000</v>
      </c>
      <c r="E8" s="102">
        <v>47</v>
      </c>
      <c r="F8" s="102">
        <v>72</v>
      </c>
      <c r="G8" s="102" t="s">
        <v>165</v>
      </c>
      <c r="H8" s="103">
        <v>200000</v>
      </c>
    </row>
    <row r="9" spans="1:9" s="97" customFormat="1" ht="15" customHeight="1">
      <c r="A9" s="100">
        <v>5</v>
      </c>
      <c r="B9" s="102" t="s">
        <v>166</v>
      </c>
      <c r="C9" s="102" t="s">
        <v>167</v>
      </c>
      <c r="D9" s="103">
        <v>1000000</v>
      </c>
      <c r="E9" s="100">
        <v>48</v>
      </c>
      <c r="F9" s="102">
        <v>72</v>
      </c>
      <c r="G9" s="102" t="s">
        <v>168</v>
      </c>
      <c r="H9" s="103">
        <v>300000</v>
      </c>
    </row>
    <row r="10" spans="1:9" s="97" customFormat="1" ht="15" customHeight="1">
      <c r="A10" s="100">
        <v>6</v>
      </c>
      <c r="B10" s="102">
        <v>46</v>
      </c>
      <c r="C10" s="102" t="s">
        <v>169</v>
      </c>
      <c r="D10" s="103">
        <v>100000</v>
      </c>
      <c r="E10" s="102">
        <v>49</v>
      </c>
      <c r="F10" s="102">
        <v>72</v>
      </c>
      <c r="G10" s="102" t="s">
        <v>170</v>
      </c>
      <c r="H10" s="103">
        <v>100000</v>
      </c>
    </row>
    <row r="11" spans="1:9" s="97" customFormat="1" ht="15" customHeight="1">
      <c r="A11" s="100">
        <v>7</v>
      </c>
      <c r="B11" s="102">
        <v>49</v>
      </c>
      <c r="C11" s="102" t="s">
        <v>171</v>
      </c>
      <c r="D11" s="103">
        <v>500000</v>
      </c>
      <c r="E11" s="100">
        <v>50</v>
      </c>
      <c r="F11" s="102">
        <v>73</v>
      </c>
      <c r="G11" s="102" t="s">
        <v>172</v>
      </c>
      <c r="H11" s="103">
        <v>200000</v>
      </c>
    </row>
    <row r="12" spans="1:9" s="97" customFormat="1" ht="15" customHeight="1">
      <c r="A12" s="100">
        <v>8</v>
      </c>
      <c r="B12" s="102">
        <v>49</v>
      </c>
      <c r="C12" s="102" t="s">
        <v>173</v>
      </c>
      <c r="D12" s="103">
        <v>50000</v>
      </c>
      <c r="E12" s="102">
        <v>51</v>
      </c>
      <c r="F12" s="102">
        <v>73</v>
      </c>
      <c r="G12" s="102" t="s">
        <v>174</v>
      </c>
      <c r="H12" s="103">
        <v>300000</v>
      </c>
    </row>
    <row r="13" spans="1:9" s="97" customFormat="1" ht="15" customHeight="1">
      <c r="A13" s="100">
        <v>9</v>
      </c>
      <c r="B13" s="102">
        <v>49</v>
      </c>
      <c r="C13" s="102" t="s">
        <v>175</v>
      </c>
      <c r="D13" s="103">
        <v>50000</v>
      </c>
      <c r="E13" s="100">
        <v>52</v>
      </c>
      <c r="F13" s="102">
        <v>74</v>
      </c>
      <c r="G13" s="102" t="s">
        <v>176</v>
      </c>
      <c r="H13" s="103">
        <v>500000</v>
      </c>
      <c r="I13" s="104"/>
    </row>
    <row r="14" spans="1:9" s="97" customFormat="1" ht="15" customHeight="1">
      <c r="A14" s="100">
        <v>10</v>
      </c>
      <c r="B14" s="102">
        <v>49</v>
      </c>
      <c r="C14" s="102" t="s">
        <v>177</v>
      </c>
      <c r="D14" s="103">
        <v>50000</v>
      </c>
      <c r="E14" s="102">
        <v>53</v>
      </c>
      <c r="F14" s="102">
        <v>82</v>
      </c>
      <c r="G14" s="102" t="s">
        <v>178</v>
      </c>
      <c r="H14" s="103">
        <v>200000</v>
      </c>
      <c r="I14" s="105"/>
    </row>
    <row r="15" spans="1:9" s="97" customFormat="1" ht="15" customHeight="1">
      <c r="A15" s="100">
        <v>11</v>
      </c>
      <c r="B15" s="102">
        <v>50</v>
      </c>
      <c r="C15" s="102" t="s">
        <v>179</v>
      </c>
      <c r="D15" s="103">
        <v>100000</v>
      </c>
      <c r="E15" s="100">
        <v>54</v>
      </c>
      <c r="F15" s="102">
        <v>83</v>
      </c>
      <c r="G15" s="102" t="s">
        <v>180</v>
      </c>
      <c r="H15" s="103">
        <v>200000</v>
      </c>
    </row>
    <row r="16" spans="1:9" s="97" customFormat="1" ht="15" customHeight="1">
      <c r="A16" s="100">
        <v>12</v>
      </c>
      <c r="B16" s="102">
        <v>50</v>
      </c>
      <c r="C16" s="102" t="s">
        <v>181</v>
      </c>
      <c r="D16" s="103">
        <v>100000</v>
      </c>
      <c r="E16" s="102">
        <v>55</v>
      </c>
      <c r="F16" s="102">
        <v>83</v>
      </c>
      <c r="G16" s="102" t="s">
        <v>182</v>
      </c>
      <c r="H16" s="106">
        <v>500000</v>
      </c>
    </row>
    <row r="17" spans="1:9" s="97" customFormat="1" ht="15" customHeight="1">
      <c r="A17" s="100">
        <v>13</v>
      </c>
      <c r="B17" s="102">
        <v>51</v>
      </c>
      <c r="C17" s="102" t="s">
        <v>181</v>
      </c>
      <c r="D17" s="103">
        <v>100000</v>
      </c>
      <c r="E17" s="100">
        <v>56</v>
      </c>
      <c r="F17" s="102">
        <v>83</v>
      </c>
      <c r="G17" s="102" t="s">
        <v>183</v>
      </c>
      <c r="H17" s="106">
        <v>100000</v>
      </c>
    </row>
    <row r="18" spans="1:9" s="97" customFormat="1" ht="15" customHeight="1">
      <c r="A18" s="100">
        <v>14</v>
      </c>
      <c r="B18" s="102">
        <v>52</v>
      </c>
      <c r="C18" s="102" t="s">
        <v>184</v>
      </c>
      <c r="D18" s="103">
        <v>200000</v>
      </c>
      <c r="E18" s="102">
        <v>57</v>
      </c>
      <c r="F18" s="102">
        <v>83</v>
      </c>
      <c r="G18" s="102" t="s">
        <v>185</v>
      </c>
      <c r="H18" s="106">
        <v>100000</v>
      </c>
    </row>
    <row r="19" spans="1:9" s="97" customFormat="1" ht="15" customHeight="1">
      <c r="A19" s="100">
        <v>15</v>
      </c>
      <c r="B19" s="102">
        <v>53</v>
      </c>
      <c r="C19" s="102" t="s">
        <v>186</v>
      </c>
      <c r="D19" s="103">
        <v>100000</v>
      </c>
      <c r="E19" s="100">
        <v>58</v>
      </c>
      <c r="F19" s="102"/>
      <c r="G19" s="102" t="s">
        <v>187</v>
      </c>
      <c r="H19" s="106">
        <v>300000</v>
      </c>
    </row>
    <row r="20" spans="1:9" s="97" customFormat="1" ht="15" customHeight="1">
      <c r="A20" s="100">
        <v>16</v>
      </c>
      <c r="B20" s="102">
        <v>53</v>
      </c>
      <c r="C20" s="102" t="s">
        <v>188</v>
      </c>
      <c r="D20" s="103">
        <v>300000</v>
      </c>
      <c r="E20" s="102">
        <v>59</v>
      </c>
      <c r="F20" s="100"/>
      <c r="G20" s="102" t="s">
        <v>189</v>
      </c>
      <c r="H20" s="106">
        <v>300000</v>
      </c>
    </row>
    <row r="21" spans="1:9" s="97" customFormat="1" ht="15" customHeight="1">
      <c r="A21" s="100">
        <v>17</v>
      </c>
      <c r="B21" s="102">
        <v>54</v>
      </c>
      <c r="C21" s="102" t="s">
        <v>181</v>
      </c>
      <c r="D21" s="103">
        <v>300000</v>
      </c>
      <c r="E21" s="100">
        <v>60</v>
      </c>
      <c r="F21" s="100"/>
      <c r="G21" s="102" t="s">
        <v>190</v>
      </c>
      <c r="H21" s="106">
        <v>200000</v>
      </c>
    </row>
    <row r="22" spans="1:9" s="97" customFormat="1" ht="15" customHeight="1">
      <c r="A22" s="100">
        <v>18</v>
      </c>
      <c r="B22" s="102">
        <v>55</v>
      </c>
      <c r="C22" s="102" t="s">
        <v>191</v>
      </c>
      <c r="D22" s="103">
        <v>300000</v>
      </c>
      <c r="E22" s="102">
        <v>61</v>
      </c>
      <c r="F22" s="100"/>
      <c r="G22" s="102" t="s">
        <v>192</v>
      </c>
      <c r="H22" s="106">
        <v>500000</v>
      </c>
      <c r="I22" s="104"/>
    </row>
    <row r="23" spans="1:9" s="97" customFormat="1" ht="15" customHeight="1">
      <c r="A23" s="100">
        <v>19</v>
      </c>
      <c r="B23" s="102">
        <v>56</v>
      </c>
      <c r="C23" s="102" t="s">
        <v>193</v>
      </c>
      <c r="D23" s="103">
        <v>100000</v>
      </c>
      <c r="E23" s="100">
        <v>62</v>
      </c>
      <c r="F23" s="100"/>
      <c r="G23" s="102" t="s">
        <v>194</v>
      </c>
      <c r="H23" s="106">
        <v>300000</v>
      </c>
    </row>
    <row r="24" spans="1:9" s="97" customFormat="1" ht="15" customHeight="1">
      <c r="A24" s="100">
        <v>20</v>
      </c>
      <c r="B24" s="102">
        <v>56</v>
      </c>
      <c r="C24" s="102" t="s">
        <v>195</v>
      </c>
      <c r="D24" s="103">
        <v>200000</v>
      </c>
      <c r="E24" s="102">
        <v>63</v>
      </c>
      <c r="F24" s="102"/>
      <c r="G24" s="102" t="s">
        <v>196</v>
      </c>
      <c r="H24" s="106">
        <v>500000</v>
      </c>
      <c r="I24" s="107"/>
    </row>
    <row r="25" spans="1:9" s="97" customFormat="1" ht="15" customHeight="1">
      <c r="A25" s="100">
        <v>21</v>
      </c>
      <c r="B25" s="102">
        <v>58</v>
      </c>
      <c r="C25" s="102" t="s">
        <v>197</v>
      </c>
      <c r="D25" s="103">
        <v>300000</v>
      </c>
      <c r="E25" s="100">
        <v>64</v>
      </c>
      <c r="F25" s="102"/>
      <c r="G25" s="102" t="s">
        <v>198</v>
      </c>
      <c r="H25" s="106">
        <v>300000</v>
      </c>
    </row>
    <row r="26" spans="1:9" s="97" customFormat="1" ht="15" customHeight="1">
      <c r="A26" s="100">
        <v>22</v>
      </c>
      <c r="B26" s="102">
        <v>58</v>
      </c>
      <c r="C26" s="102" t="s">
        <v>199</v>
      </c>
      <c r="D26" s="103">
        <v>300000</v>
      </c>
      <c r="E26" s="102">
        <v>65</v>
      </c>
      <c r="F26" s="102"/>
      <c r="G26" s="102" t="s">
        <v>200</v>
      </c>
      <c r="H26" s="106">
        <v>300000</v>
      </c>
    </row>
    <row r="27" spans="1:9" s="97" customFormat="1" ht="15" customHeight="1">
      <c r="A27" s="100">
        <v>23</v>
      </c>
      <c r="B27" s="102">
        <v>59</v>
      </c>
      <c r="C27" s="102" t="s">
        <v>201</v>
      </c>
      <c r="D27" s="103">
        <v>300000</v>
      </c>
      <c r="E27" s="100">
        <v>66</v>
      </c>
      <c r="F27" s="100"/>
      <c r="G27" s="102" t="s">
        <v>202</v>
      </c>
      <c r="H27" s="106">
        <v>500000</v>
      </c>
    </row>
    <row r="28" spans="1:9" s="97" customFormat="1" ht="15" customHeight="1">
      <c r="A28" s="100">
        <v>24</v>
      </c>
      <c r="B28" s="102">
        <v>61</v>
      </c>
      <c r="C28" s="102" t="s">
        <v>203</v>
      </c>
      <c r="D28" s="103">
        <v>300000</v>
      </c>
      <c r="E28" s="102">
        <v>67</v>
      </c>
      <c r="F28" s="100"/>
      <c r="G28" s="103" t="s">
        <v>204</v>
      </c>
      <c r="H28" s="106">
        <v>500000</v>
      </c>
      <c r="I28" s="107"/>
    </row>
    <row r="29" spans="1:9" s="97" customFormat="1" ht="15" customHeight="1">
      <c r="A29" s="100">
        <v>25</v>
      </c>
      <c r="B29" s="102">
        <v>61</v>
      </c>
      <c r="C29" s="102" t="s">
        <v>205</v>
      </c>
      <c r="D29" s="103">
        <v>300000</v>
      </c>
      <c r="E29" s="100">
        <v>68</v>
      </c>
      <c r="F29" s="100"/>
      <c r="G29" s="102" t="s">
        <v>206</v>
      </c>
      <c r="H29" s="106">
        <v>500000</v>
      </c>
    </row>
    <row r="30" spans="1:9" s="97" customFormat="1" ht="15" customHeight="1">
      <c r="A30" s="100">
        <v>26</v>
      </c>
      <c r="B30" s="102">
        <v>62</v>
      </c>
      <c r="C30" s="102" t="s">
        <v>207</v>
      </c>
      <c r="D30" s="103">
        <v>300000</v>
      </c>
      <c r="E30" s="102">
        <v>69</v>
      </c>
      <c r="F30" s="100"/>
      <c r="G30" s="102" t="s">
        <v>208</v>
      </c>
      <c r="H30" s="106">
        <v>300000</v>
      </c>
    </row>
    <row r="31" spans="1:9" s="97" customFormat="1" ht="15" customHeight="1">
      <c r="A31" s="100">
        <v>27</v>
      </c>
      <c r="B31" s="102">
        <v>62</v>
      </c>
      <c r="C31" s="102" t="s">
        <v>209</v>
      </c>
      <c r="D31" s="103">
        <v>200000</v>
      </c>
      <c r="E31" s="100">
        <v>70</v>
      </c>
      <c r="F31" s="100"/>
      <c r="G31" s="102" t="s">
        <v>210</v>
      </c>
      <c r="H31" s="106">
        <v>500000</v>
      </c>
    </row>
    <row r="32" spans="1:9" s="97" customFormat="1" ht="15" customHeight="1">
      <c r="A32" s="100">
        <v>28</v>
      </c>
      <c r="B32" s="102">
        <v>62</v>
      </c>
      <c r="C32" s="102" t="s">
        <v>211</v>
      </c>
      <c r="D32" s="103">
        <v>300000</v>
      </c>
      <c r="E32" s="102">
        <v>71</v>
      </c>
      <c r="F32" s="100"/>
      <c r="G32" s="102" t="s">
        <v>212</v>
      </c>
      <c r="H32" s="106">
        <v>300000</v>
      </c>
    </row>
    <row r="33" spans="1:9" s="97" customFormat="1" ht="15" customHeight="1">
      <c r="A33" s="100">
        <v>29</v>
      </c>
      <c r="B33" s="102">
        <v>62</v>
      </c>
      <c r="C33" s="102" t="s">
        <v>213</v>
      </c>
      <c r="D33" s="103">
        <v>500000</v>
      </c>
      <c r="E33" s="100">
        <v>72</v>
      </c>
      <c r="F33" s="100"/>
      <c r="G33" s="102"/>
      <c r="H33" s="106"/>
      <c r="I33" s="107"/>
    </row>
    <row r="34" spans="1:9" s="97" customFormat="1" ht="15" customHeight="1">
      <c r="A34" s="100">
        <v>30</v>
      </c>
      <c r="B34" s="102">
        <v>63</v>
      </c>
      <c r="C34" s="102" t="s">
        <v>214</v>
      </c>
      <c r="D34" s="103">
        <v>200000</v>
      </c>
      <c r="E34" s="102">
        <v>73</v>
      </c>
      <c r="F34" s="100"/>
      <c r="G34" s="102"/>
      <c r="H34" s="106"/>
    </row>
    <row r="35" spans="1:9" s="97" customFormat="1" ht="15" customHeight="1">
      <c r="A35" s="100">
        <v>31</v>
      </c>
      <c r="B35" s="102">
        <v>63</v>
      </c>
      <c r="C35" s="102" t="s">
        <v>215</v>
      </c>
      <c r="D35" s="103">
        <v>300000</v>
      </c>
      <c r="E35" s="100">
        <v>74</v>
      </c>
      <c r="F35" s="100"/>
      <c r="G35" s="102"/>
      <c r="H35" s="106"/>
    </row>
    <row r="36" spans="1:9" s="97" customFormat="1" ht="15" customHeight="1">
      <c r="A36" s="100">
        <v>32</v>
      </c>
      <c r="B36" s="102" t="s">
        <v>216</v>
      </c>
      <c r="C36" s="102" t="s">
        <v>217</v>
      </c>
      <c r="D36" s="103">
        <v>2000000</v>
      </c>
      <c r="E36" s="102">
        <v>75</v>
      </c>
      <c r="F36" s="100"/>
      <c r="G36" s="102"/>
      <c r="H36" s="106"/>
    </row>
    <row r="37" spans="1:9" s="97" customFormat="1" ht="15" customHeight="1">
      <c r="A37" s="100">
        <v>33</v>
      </c>
      <c r="B37" s="102" t="s">
        <v>218</v>
      </c>
      <c r="C37" s="102" t="s">
        <v>219</v>
      </c>
      <c r="D37" s="103">
        <v>2000000</v>
      </c>
      <c r="E37" s="100">
        <v>76</v>
      </c>
      <c r="F37" s="100"/>
      <c r="G37" s="100"/>
      <c r="H37" s="100"/>
    </row>
    <row r="38" spans="1:9" s="97" customFormat="1" ht="15" customHeight="1">
      <c r="A38" s="100">
        <v>34</v>
      </c>
      <c r="B38" s="102">
        <v>66</v>
      </c>
      <c r="C38" s="102" t="s">
        <v>220</v>
      </c>
      <c r="D38" s="103">
        <v>300000</v>
      </c>
      <c r="E38" s="102">
        <v>77</v>
      </c>
      <c r="F38" s="100"/>
      <c r="G38" s="100"/>
      <c r="H38" s="100"/>
    </row>
    <row r="39" spans="1:9" s="97" customFormat="1" ht="15" customHeight="1">
      <c r="A39" s="100">
        <v>35</v>
      </c>
      <c r="B39" s="101">
        <v>68</v>
      </c>
      <c r="C39" s="101" t="s">
        <v>221</v>
      </c>
      <c r="D39" s="103">
        <v>500000</v>
      </c>
      <c r="E39" s="100">
        <v>78</v>
      </c>
      <c r="F39" s="100"/>
      <c r="G39" s="100"/>
      <c r="H39" s="100"/>
    </row>
    <row r="40" spans="1:9" s="97" customFormat="1" ht="15" customHeight="1">
      <c r="A40" s="100">
        <v>36</v>
      </c>
      <c r="B40" s="102">
        <v>68</v>
      </c>
      <c r="C40" s="102" t="s">
        <v>222</v>
      </c>
      <c r="D40" s="103">
        <v>300000</v>
      </c>
      <c r="E40" s="102">
        <v>79</v>
      </c>
      <c r="F40" s="100"/>
      <c r="G40" s="100"/>
      <c r="H40" s="100"/>
    </row>
    <row r="41" spans="1:9" s="97" customFormat="1" ht="15" customHeight="1">
      <c r="A41" s="100">
        <v>37</v>
      </c>
      <c r="B41" s="102">
        <v>68</v>
      </c>
      <c r="C41" s="102" t="s">
        <v>223</v>
      </c>
      <c r="D41" s="103">
        <v>300000</v>
      </c>
      <c r="E41" s="100">
        <v>80</v>
      </c>
      <c r="F41" s="100"/>
      <c r="G41" s="100"/>
      <c r="H41" s="100"/>
      <c r="I41" s="107"/>
    </row>
    <row r="42" spans="1:9" s="97" customFormat="1" ht="15" customHeight="1">
      <c r="A42" s="100">
        <v>38</v>
      </c>
      <c r="B42" s="102">
        <v>68</v>
      </c>
      <c r="C42" s="102" t="s">
        <v>224</v>
      </c>
      <c r="D42" s="103">
        <v>200000</v>
      </c>
      <c r="E42" s="102">
        <v>81</v>
      </c>
      <c r="F42" s="100"/>
      <c r="G42" s="100"/>
      <c r="H42" s="100"/>
    </row>
    <row r="43" spans="1:9" ht="15" customHeight="1">
      <c r="A43" s="100">
        <v>39</v>
      </c>
      <c r="B43" s="102">
        <v>68</v>
      </c>
      <c r="C43" s="102" t="s">
        <v>225</v>
      </c>
      <c r="D43" s="103">
        <v>200000</v>
      </c>
      <c r="E43" s="100">
        <v>82</v>
      </c>
      <c r="F43" s="100"/>
      <c r="G43" s="100"/>
      <c r="H43" s="100"/>
    </row>
    <row r="44" spans="1:9" ht="15" customHeight="1">
      <c r="A44" s="100">
        <v>40</v>
      </c>
      <c r="B44" s="102">
        <v>68</v>
      </c>
      <c r="C44" s="102" t="s">
        <v>226</v>
      </c>
      <c r="D44" s="103">
        <v>300000</v>
      </c>
      <c r="E44" s="102">
        <v>83</v>
      </c>
      <c r="F44" s="100"/>
      <c r="G44" s="100"/>
      <c r="H44" s="100"/>
    </row>
    <row r="45" spans="1:9" ht="15" customHeight="1">
      <c r="A45" s="100">
        <v>41</v>
      </c>
      <c r="B45" s="102">
        <v>68</v>
      </c>
      <c r="C45" s="102" t="s">
        <v>227</v>
      </c>
      <c r="D45" s="103">
        <v>100000</v>
      </c>
      <c r="E45" s="100">
        <v>84</v>
      </c>
      <c r="F45" s="100"/>
      <c r="G45" s="100"/>
      <c r="H45" s="100"/>
    </row>
    <row r="46" spans="1:9" ht="15" customHeight="1">
      <c r="A46" s="100">
        <v>42</v>
      </c>
      <c r="B46" s="102">
        <v>70</v>
      </c>
      <c r="C46" s="102" t="s">
        <v>228</v>
      </c>
      <c r="D46" s="103">
        <v>300000</v>
      </c>
      <c r="E46" s="109"/>
      <c r="F46" s="100"/>
      <c r="G46" s="102"/>
      <c r="H46" s="106"/>
    </row>
    <row r="47" spans="1:9" ht="15" customHeight="1">
      <c r="A47" s="100">
        <v>43</v>
      </c>
      <c r="B47" s="102">
        <v>70</v>
      </c>
      <c r="C47" s="102" t="s">
        <v>229</v>
      </c>
      <c r="D47" s="103">
        <v>200000</v>
      </c>
      <c r="E47" s="109"/>
      <c r="F47" s="108"/>
      <c r="G47" s="110" t="s">
        <v>230</v>
      </c>
      <c r="H47" s="111">
        <f>SUM(H5:H46)</f>
        <v>8800000</v>
      </c>
    </row>
    <row r="48" spans="1:9" ht="17.25" customHeight="1">
      <c r="A48" s="108"/>
      <c r="B48" s="142"/>
      <c r="C48" s="112" t="s">
        <v>231</v>
      </c>
      <c r="D48" s="111">
        <f>SUM(D5:D47)</f>
        <v>22150000</v>
      </c>
      <c r="E48" s="108"/>
      <c r="F48" s="108"/>
      <c r="G48" s="101" t="s">
        <v>232</v>
      </c>
      <c r="H48" s="113">
        <f>SUM(D48,H47)</f>
        <v>30950000</v>
      </c>
    </row>
    <row r="49" spans="3:8" ht="17.25" customHeight="1">
      <c r="H49"/>
    </row>
    <row r="50" spans="3:8" ht="17.25" customHeight="1">
      <c r="D50" s="42"/>
      <c r="E50" s="42"/>
      <c r="H50"/>
    </row>
    <row r="51" spans="3:8" ht="17.25" customHeight="1">
      <c r="H51"/>
    </row>
    <row r="53" spans="3:8" ht="17.25" customHeight="1">
      <c r="C53" s="42"/>
    </row>
  </sheetData>
  <mergeCells count="1">
    <mergeCell ref="A2:H2"/>
  </mergeCells>
  <phoneticPr fontId="1" type="noConversion"/>
  <pageMargins left="0.7" right="0.1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7"/>
  <sheetViews>
    <sheetView workbookViewId="0">
      <selection activeCell="H1" sqref="H1"/>
    </sheetView>
  </sheetViews>
  <sheetFormatPr defaultRowHeight="15" customHeight="1"/>
  <cols>
    <col min="1" max="1" width="3.375" style="114" customWidth="1"/>
    <col min="2" max="2" width="4.75" style="97" customWidth="1"/>
    <col min="3" max="3" width="13.125" style="39" customWidth="1"/>
    <col min="4" max="4" width="24.375" style="97" customWidth="1"/>
    <col min="5" max="5" width="8.875" style="39" customWidth="1"/>
    <col min="6" max="6" width="13.5" style="39" customWidth="1"/>
    <col min="7" max="7" width="15.25" style="115" customWidth="1"/>
    <col min="8" max="8" width="8.625" style="132" customWidth="1"/>
    <col min="9" max="256" width="9" style="39"/>
    <col min="257" max="257" width="4" style="39" customWidth="1"/>
    <col min="258" max="258" width="4.75" style="39" customWidth="1"/>
    <col min="259" max="259" width="13.75" style="39" customWidth="1"/>
    <col min="260" max="260" width="24.375" style="39" customWidth="1"/>
    <col min="261" max="261" width="9.5" style="39" customWidth="1"/>
    <col min="262" max="262" width="13.5" style="39" customWidth="1"/>
    <col min="263" max="263" width="14.5" style="39" customWidth="1"/>
    <col min="264" max="264" width="18.5" style="39" customWidth="1"/>
    <col min="265" max="512" width="9" style="39"/>
    <col min="513" max="513" width="4" style="39" customWidth="1"/>
    <col min="514" max="514" width="4.75" style="39" customWidth="1"/>
    <col min="515" max="515" width="13.75" style="39" customWidth="1"/>
    <col min="516" max="516" width="24.375" style="39" customWidth="1"/>
    <col min="517" max="517" width="9.5" style="39" customWidth="1"/>
    <col min="518" max="518" width="13.5" style="39" customWidth="1"/>
    <col min="519" max="519" width="14.5" style="39" customWidth="1"/>
    <col min="520" max="520" width="18.5" style="39" customWidth="1"/>
    <col min="521" max="768" width="9" style="39"/>
    <col min="769" max="769" width="4" style="39" customWidth="1"/>
    <col min="770" max="770" width="4.75" style="39" customWidth="1"/>
    <col min="771" max="771" width="13.75" style="39" customWidth="1"/>
    <col min="772" max="772" width="24.375" style="39" customWidth="1"/>
    <col min="773" max="773" width="9.5" style="39" customWidth="1"/>
    <col min="774" max="774" width="13.5" style="39" customWidth="1"/>
    <col min="775" max="775" width="14.5" style="39" customWidth="1"/>
    <col min="776" max="776" width="18.5" style="39" customWidth="1"/>
    <col min="777" max="1024" width="9" style="39"/>
    <col min="1025" max="1025" width="4" style="39" customWidth="1"/>
    <col min="1026" max="1026" width="4.75" style="39" customWidth="1"/>
    <col min="1027" max="1027" width="13.75" style="39" customWidth="1"/>
    <col min="1028" max="1028" width="24.375" style="39" customWidth="1"/>
    <col min="1029" max="1029" width="9.5" style="39" customWidth="1"/>
    <col min="1030" max="1030" width="13.5" style="39" customWidth="1"/>
    <col min="1031" max="1031" width="14.5" style="39" customWidth="1"/>
    <col min="1032" max="1032" width="18.5" style="39" customWidth="1"/>
    <col min="1033" max="1280" width="9" style="39"/>
    <col min="1281" max="1281" width="4" style="39" customWidth="1"/>
    <col min="1282" max="1282" width="4.75" style="39" customWidth="1"/>
    <col min="1283" max="1283" width="13.75" style="39" customWidth="1"/>
    <col min="1284" max="1284" width="24.375" style="39" customWidth="1"/>
    <col min="1285" max="1285" width="9.5" style="39" customWidth="1"/>
    <col min="1286" max="1286" width="13.5" style="39" customWidth="1"/>
    <col min="1287" max="1287" width="14.5" style="39" customWidth="1"/>
    <col min="1288" max="1288" width="18.5" style="39" customWidth="1"/>
    <col min="1289" max="1536" width="9" style="39"/>
    <col min="1537" max="1537" width="4" style="39" customWidth="1"/>
    <col min="1538" max="1538" width="4.75" style="39" customWidth="1"/>
    <col min="1539" max="1539" width="13.75" style="39" customWidth="1"/>
    <col min="1540" max="1540" width="24.375" style="39" customWidth="1"/>
    <col min="1541" max="1541" width="9.5" style="39" customWidth="1"/>
    <col min="1542" max="1542" width="13.5" style="39" customWidth="1"/>
    <col min="1543" max="1543" width="14.5" style="39" customWidth="1"/>
    <col min="1544" max="1544" width="18.5" style="39" customWidth="1"/>
    <col min="1545" max="1792" width="9" style="39"/>
    <col min="1793" max="1793" width="4" style="39" customWidth="1"/>
    <col min="1794" max="1794" width="4.75" style="39" customWidth="1"/>
    <col min="1795" max="1795" width="13.75" style="39" customWidth="1"/>
    <col min="1796" max="1796" width="24.375" style="39" customWidth="1"/>
    <col min="1797" max="1797" width="9.5" style="39" customWidth="1"/>
    <col min="1798" max="1798" width="13.5" style="39" customWidth="1"/>
    <col min="1799" max="1799" width="14.5" style="39" customWidth="1"/>
    <col min="1800" max="1800" width="18.5" style="39" customWidth="1"/>
    <col min="1801" max="2048" width="9" style="39"/>
    <col min="2049" max="2049" width="4" style="39" customWidth="1"/>
    <col min="2050" max="2050" width="4.75" style="39" customWidth="1"/>
    <col min="2051" max="2051" width="13.75" style="39" customWidth="1"/>
    <col min="2052" max="2052" width="24.375" style="39" customWidth="1"/>
    <col min="2053" max="2053" width="9.5" style="39" customWidth="1"/>
    <col min="2054" max="2054" width="13.5" style="39" customWidth="1"/>
    <col min="2055" max="2055" width="14.5" style="39" customWidth="1"/>
    <col min="2056" max="2056" width="18.5" style="39" customWidth="1"/>
    <col min="2057" max="2304" width="9" style="39"/>
    <col min="2305" max="2305" width="4" style="39" customWidth="1"/>
    <col min="2306" max="2306" width="4.75" style="39" customWidth="1"/>
    <col min="2307" max="2307" width="13.75" style="39" customWidth="1"/>
    <col min="2308" max="2308" width="24.375" style="39" customWidth="1"/>
    <col min="2309" max="2309" width="9.5" style="39" customWidth="1"/>
    <col min="2310" max="2310" width="13.5" style="39" customWidth="1"/>
    <col min="2311" max="2311" width="14.5" style="39" customWidth="1"/>
    <col min="2312" max="2312" width="18.5" style="39" customWidth="1"/>
    <col min="2313" max="2560" width="9" style="39"/>
    <col min="2561" max="2561" width="4" style="39" customWidth="1"/>
    <col min="2562" max="2562" width="4.75" style="39" customWidth="1"/>
    <col min="2563" max="2563" width="13.75" style="39" customWidth="1"/>
    <col min="2564" max="2564" width="24.375" style="39" customWidth="1"/>
    <col min="2565" max="2565" width="9.5" style="39" customWidth="1"/>
    <col min="2566" max="2566" width="13.5" style="39" customWidth="1"/>
    <col min="2567" max="2567" width="14.5" style="39" customWidth="1"/>
    <col min="2568" max="2568" width="18.5" style="39" customWidth="1"/>
    <col min="2569" max="2816" width="9" style="39"/>
    <col min="2817" max="2817" width="4" style="39" customWidth="1"/>
    <col min="2818" max="2818" width="4.75" style="39" customWidth="1"/>
    <col min="2819" max="2819" width="13.75" style="39" customWidth="1"/>
    <col min="2820" max="2820" width="24.375" style="39" customWidth="1"/>
    <col min="2821" max="2821" width="9.5" style="39" customWidth="1"/>
    <col min="2822" max="2822" width="13.5" style="39" customWidth="1"/>
    <col min="2823" max="2823" width="14.5" style="39" customWidth="1"/>
    <col min="2824" max="2824" width="18.5" style="39" customWidth="1"/>
    <col min="2825" max="3072" width="9" style="39"/>
    <col min="3073" max="3073" width="4" style="39" customWidth="1"/>
    <col min="3074" max="3074" width="4.75" style="39" customWidth="1"/>
    <col min="3075" max="3075" width="13.75" style="39" customWidth="1"/>
    <col min="3076" max="3076" width="24.375" style="39" customWidth="1"/>
    <col min="3077" max="3077" width="9.5" style="39" customWidth="1"/>
    <col min="3078" max="3078" width="13.5" style="39" customWidth="1"/>
    <col min="3079" max="3079" width="14.5" style="39" customWidth="1"/>
    <col min="3080" max="3080" width="18.5" style="39" customWidth="1"/>
    <col min="3081" max="3328" width="9" style="39"/>
    <col min="3329" max="3329" width="4" style="39" customWidth="1"/>
    <col min="3330" max="3330" width="4.75" style="39" customWidth="1"/>
    <col min="3331" max="3331" width="13.75" style="39" customWidth="1"/>
    <col min="3332" max="3332" width="24.375" style="39" customWidth="1"/>
    <col min="3333" max="3333" width="9.5" style="39" customWidth="1"/>
    <col min="3334" max="3334" width="13.5" style="39" customWidth="1"/>
    <col min="3335" max="3335" width="14.5" style="39" customWidth="1"/>
    <col min="3336" max="3336" width="18.5" style="39" customWidth="1"/>
    <col min="3337" max="3584" width="9" style="39"/>
    <col min="3585" max="3585" width="4" style="39" customWidth="1"/>
    <col min="3586" max="3586" width="4.75" style="39" customWidth="1"/>
    <col min="3587" max="3587" width="13.75" style="39" customWidth="1"/>
    <col min="3588" max="3588" width="24.375" style="39" customWidth="1"/>
    <col min="3589" max="3589" width="9.5" style="39" customWidth="1"/>
    <col min="3590" max="3590" width="13.5" style="39" customWidth="1"/>
    <col min="3591" max="3591" width="14.5" style="39" customWidth="1"/>
    <col min="3592" max="3592" width="18.5" style="39" customWidth="1"/>
    <col min="3593" max="3840" width="9" style="39"/>
    <col min="3841" max="3841" width="4" style="39" customWidth="1"/>
    <col min="3842" max="3842" width="4.75" style="39" customWidth="1"/>
    <col min="3843" max="3843" width="13.75" style="39" customWidth="1"/>
    <col min="3844" max="3844" width="24.375" style="39" customWidth="1"/>
    <col min="3845" max="3845" width="9.5" style="39" customWidth="1"/>
    <col min="3846" max="3846" width="13.5" style="39" customWidth="1"/>
    <col min="3847" max="3847" width="14.5" style="39" customWidth="1"/>
    <col min="3848" max="3848" width="18.5" style="39" customWidth="1"/>
    <col min="3849" max="4096" width="9" style="39"/>
    <col min="4097" max="4097" width="4" style="39" customWidth="1"/>
    <col min="4098" max="4098" width="4.75" style="39" customWidth="1"/>
    <col min="4099" max="4099" width="13.75" style="39" customWidth="1"/>
    <col min="4100" max="4100" width="24.375" style="39" customWidth="1"/>
    <col min="4101" max="4101" width="9.5" style="39" customWidth="1"/>
    <col min="4102" max="4102" width="13.5" style="39" customWidth="1"/>
    <col min="4103" max="4103" width="14.5" style="39" customWidth="1"/>
    <col min="4104" max="4104" width="18.5" style="39" customWidth="1"/>
    <col min="4105" max="4352" width="9" style="39"/>
    <col min="4353" max="4353" width="4" style="39" customWidth="1"/>
    <col min="4354" max="4354" width="4.75" style="39" customWidth="1"/>
    <col min="4355" max="4355" width="13.75" style="39" customWidth="1"/>
    <col min="4356" max="4356" width="24.375" style="39" customWidth="1"/>
    <col min="4357" max="4357" width="9.5" style="39" customWidth="1"/>
    <col min="4358" max="4358" width="13.5" style="39" customWidth="1"/>
    <col min="4359" max="4359" width="14.5" style="39" customWidth="1"/>
    <col min="4360" max="4360" width="18.5" style="39" customWidth="1"/>
    <col min="4361" max="4608" width="9" style="39"/>
    <col min="4609" max="4609" width="4" style="39" customWidth="1"/>
    <col min="4610" max="4610" width="4.75" style="39" customWidth="1"/>
    <col min="4611" max="4611" width="13.75" style="39" customWidth="1"/>
    <col min="4612" max="4612" width="24.375" style="39" customWidth="1"/>
    <col min="4613" max="4613" width="9.5" style="39" customWidth="1"/>
    <col min="4614" max="4614" width="13.5" style="39" customWidth="1"/>
    <col min="4615" max="4615" width="14.5" style="39" customWidth="1"/>
    <col min="4616" max="4616" width="18.5" style="39" customWidth="1"/>
    <col min="4617" max="4864" width="9" style="39"/>
    <col min="4865" max="4865" width="4" style="39" customWidth="1"/>
    <col min="4866" max="4866" width="4.75" style="39" customWidth="1"/>
    <col min="4867" max="4867" width="13.75" style="39" customWidth="1"/>
    <col min="4868" max="4868" width="24.375" style="39" customWidth="1"/>
    <col min="4869" max="4869" width="9.5" style="39" customWidth="1"/>
    <col min="4870" max="4870" width="13.5" style="39" customWidth="1"/>
    <col min="4871" max="4871" width="14.5" style="39" customWidth="1"/>
    <col min="4872" max="4872" width="18.5" style="39" customWidth="1"/>
    <col min="4873" max="5120" width="9" style="39"/>
    <col min="5121" max="5121" width="4" style="39" customWidth="1"/>
    <col min="5122" max="5122" width="4.75" style="39" customWidth="1"/>
    <col min="5123" max="5123" width="13.75" style="39" customWidth="1"/>
    <col min="5124" max="5124" width="24.375" style="39" customWidth="1"/>
    <col min="5125" max="5125" width="9.5" style="39" customWidth="1"/>
    <col min="5126" max="5126" width="13.5" style="39" customWidth="1"/>
    <col min="5127" max="5127" width="14.5" style="39" customWidth="1"/>
    <col min="5128" max="5128" width="18.5" style="39" customWidth="1"/>
    <col min="5129" max="5376" width="9" style="39"/>
    <col min="5377" max="5377" width="4" style="39" customWidth="1"/>
    <col min="5378" max="5378" width="4.75" style="39" customWidth="1"/>
    <col min="5379" max="5379" width="13.75" style="39" customWidth="1"/>
    <col min="5380" max="5380" width="24.375" style="39" customWidth="1"/>
    <col min="5381" max="5381" width="9.5" style="39" customWidth="1"/>
    <col min="5382" max="5382" width="13.5" style="39" customWidth="1"/>
    <col min="5383" max="5383" width="14.5" style="39" customWidth="1"/>
    <col min="5384" max="5384" width="18.5" style="39" customWidth="1"/>
    <col min="5385" max="5632" width="9" style="39"/>
    <col min="5633" max="5633" width="4" style="39" customWidth="1"/>
    <col min="5634" max="5634" width="4.75" style="39" customWidth="1"/>
    <col min="5635" max="5635" width="13.75" style="39" customWidth="1"/>
    <col min="5636" max="5636" width="24.375" style="39" customWidth="1"/>
    <col min="5637" max="5637" width="9.5" style="39" customWidth="1"/>
    <col min="5638" max="5638" width="13.5" style="39" customWidth="1"/>
    <col min="5639" max="5639" width="14.5" style="39" customWidth="1"/>
    <col min="5640" max="5640" width="18.5" style="39" customWidth="1"/>
    <col min="5641" max="5888" width="9" style="39"/>
    <col min="5889" max="5889" width="4" style="39" customWidth="1"/>
    <col min="5890" max="5890" width="4.75" style="39" customWidth="1"/>
    <col min="5891" max="5891" width="13.75" style="39" customWidth="1"/>
    <col min="5892" max="5892" width="24.375" style="39" customWidth="1"/>
    <col min="5893" max="5893" width="9.5" style="39" customWidth="1"/>
    <col min="5894" max="5894" width="13.5" style="39" customWidth="1"/>
    <col min="5895" max="5895" width="14.5" style="39" customWidth="1"/>
    <col min="5896" max="5896" width="18.5" style="39" customWidth="1"/>
    <col min="5897" max="6144" width="9" style="39"/>
    <col min="6145" max="6145" width="4" style="39" customWidth="1"/>
    <col min="6146" max="6146" width="4.75" style="39" customWidth="1"/>
    <col min="6147" max="6147" width="13.75" style="39" customWidth="1"/>
    <col min="6148" max="6148" width="24.375" style="39" customWidth="1"/>
    <col min="6149" max="6149" width="9.5" style="39" customWidth="1"/>
    <col min="6150" max="6150" width="13.5" style="39" customWidth="1"/>
    <col min="6151" max="6151" width="14.5" style="39" customWidth="1"/>
    <col min="6152" max="6152" width="18.5" style="39" customWidth="1"/>
    <col min="6153" max="6400" width="9" style="39"/>
    <col min="6401" max="6401" width="4" style="39" customWidth="1"/>
    <col min="6402" max="6402" width="4.75" style="39" customWidth="1"/>
    <col min="6403" max="6403" width="13.75" style="39" customWidth="1"/>
    <col min="6404" max="6404" width="24.375" style="39" customWidth="1"/>
    <col min="6405" max="6405" width="9.5" style="39" customWidth="1"/>
    <col min="6406" max="6406" width="13.5" style="39" customWidth="1"/>
    <col min="6407" max="6407" width="14.5" style="39" customWidth="1"/>
    <col min="6408" max="6408" width="18.5" style="39" customWidth="1"/>
    <col min="6409" max="6656" width="9" style="39"/>
    <col min="6657" max="6657" width="4" style="39" customWidth="1"/>
    <col min="6658" max="6658" width="4.75" style="39" customWidth="1"/>
    <col min="6659" max="6659" width="13.75" style="39" customWidth="1"/>
    <col min="6660" max="6660" width="24.375" style="39" customWidth="1"/>
    <col min="6661" max="6661" width="9.5" style="39" customWidth="1"/>
    <col min="6662" max="6662" width="13.5" style="39" customWidth="1"/>
    <col min="6663" max="6663" width="14.5" style="39" customWidth="1"/>
    <col min="6664" max="6664" width="18.5" style="39" customWidth="1"/>
    <col min="6665" max="6912" width="9" style="39"/>
    <col min="6913" max="6913" width="4" style="39" customWidth="1"/>
    <col min="6914" max="6914" width="4.75" style="39" customWidth="1"/>
    <col min="6915" max="6915" width="13.75" style="39" customWidth="1"/>
    <col min="6916" max="6916" width="24.375" style="39" customWidth="1"/>
    <col min="6917" max="6917" width="9.5" style="39" customWidth="1"/>
    <col min="6918" max="6918" width="13.5" style="39" customWidth="1"/>
    <col min="6919" max="6919" width="14.5" style="39" customWidth="1"/>
    <col min="6920" max="6920" width="18.5" style="39" customWidth="1"/>
    <col min="6921" max="7168" width="9" style="39"/>
    <col min="7169" max="7169" width="4" style="39" customWidth="1"/>
    <col min="7170" max="7170" width="4.75" style="39" customWidth="1"/>
    <col min="7171" max="7171" width="13.75" style="39" customWidth="1"/>
    <col min="7172" max="7172" width="24.375" style="39" customWidth="1"/>
    <col min="7173" max="7173" width="9.5" style="39" customWidth="1"/>
    <col min="7174" max="7174" width="13.5" style="39" customWidth="1"/>
    <col min="7175" max="7175" width="14.5" style="39" customWidth="1"/>
    <col min="7176" max="7176" width="18.5" style="39" customWidth="1"/>
    <col min="7177" max="7424" width="9" style="39"/>
    <col min="7425" max="7425" width="4" style="39" customWidth="1"/>
    <col min="7426" max="7426" width="4.75" style="39" customWidth="1"/>
    <col min="7427" max="7427" width="13.75" style="39" customWidth="1"/>
    <col min="7428" max="7428" width="24.375" style="39" customWidth="1"/>
    <col min="7429" max="7429" width="9.5" style="39" customWidth="1"/>
    <col min="7430" max="7430" width="13.5" style="39" customWidth="1"/>
    <col min="7431" max="7431" width="14.5" style="39" customWidth="1"/>
    <col min="7432" max="7432" width="18.5" style="39" customWidth="1"/>
    <col min="7433" max="7680" width="9" style="39"/>
    <col min="7681" max="7681" width="4" style="39" customWidth="1"/>
    <col min="7682" max="7682" width="4.75" style="39" customWidth="1"/>
    <col min="7683" max="7683" width="13.75" style="39" customWidth="1"/>
    <col min="7684" max="7684" width="24.375" style="39" customWidth="1"/>
    <col min="7685" max="7685" width="9.5" style="39" customWidth="1"/>
    <col min="7686" max="7686" width="13.5" style="39" customWidth="1"/>
    <col min="7687" max="7687" width="14.5" style="39" customWidth="1"/>
    <col min="7688" max="7688" width="18.5" style="39" customWidth="1"/>
    <col min="7689" max="7936" width="9" style="39"/>
    <col min="7937" max="7937" width="4" style="39" customWidth="1"/>
    <col min="7938" max="7938" width="4.75" style="39" customWidth="1"/>
    <col min="7939" max="7939" width="13.75" style="39" customWidth="1"/>
    <col min="7940" max="7940" width="24.375" style="39" customWidth="1"/>
    <col min="7941" max="7941" width="9.5" style="39" customWidth="1"/>
    <col min="7942" max="7942" width="13.5" style="39" customWidth="1"/>
    <col min="7943" max="7943" width="14.5" style="39" customWidth="1"/>
    <col min="7944" max="7944" width="18.5" style="39" customWidth="1"/>
    <col min="7945" max="8192" width="9" style="39"/>
    <col min="8193" max="8193" width="4" style="39" customWidth="1"/>
    <col min="8194" max="8194" width="4.75" style="39" customWidth="1"/>
    <col min="8195" max="8195" width="13.75" style="39" customWidth="1"/>
    <col min="8196" max="8196" width="24.375" style="39" customWidth="1"/>
    <col min="8197" max="8197" width="9.5" style="39" customWidth="1"/>
    <col min="8198" max="8198" width="13.5" style="39" customWidth="1"/>
    <col min="8199" max="8199" width="14.5" style="39" customWidth="1"/>
    <col min="8200" max="8200" width="18.5" style="39" customWidth="1"/>
    <col min="8201" max="8448" width="9" style="39"/>
    <col min="8449" max="8449" width="4" style="39" customWidth="1"/>
    <col min="8450" max="8450" width="4.75" style="39" customWidth="1"/>
    <col min="8451" max="8451" width="13.75" style="39" customWidth="1"/>
    <col min="8452" max="8452" width="24.375" style="39" customWidth="1"/>
    <col min="8453" max="8453" width="9.5" style="39" customWidth="1"/>
    <col min="8454" max="8454" width="13.5" style="39" customWidth="1"/>
    <col min="8455" max="8455" width="14.5" style="39" customWidth="1"/>
    <col min="8456" max="8456" width="18.5" style="39" customWidth="1"/>
    <col min="8457" max="8704" width="9" style="39"/>
    <col min="8705" max="8705" width="4" style="39" customWidth="1"/>
    <col min="8706" max="8706" width="4.75" style="39" customWidth="1"/>
    <col min="8707" max="8707" width="13.75" style="39" customWidth="1"/>
    <col min="8708" max="8708" width="24.375" style="39" customWidth="1"/>
    <col min="8709" max="8709" width="9.5" style="39" customWidth="1"/>
    <col min="8710" max="8710" width="13.5" style="39" customWidth="1"/>
    <col min="8711" max="8711" width="14.5" style="39" customWidth="1"/>
    <col min="8712" max="8712" width="18.5" style="39" customWidth="1"/>
    <col min="8713" max="8960" width="9" style="39"/>
    <col min="8961" max="8961" width="4" style="39" customWidth="1"/>
    <col min="8962" max="8962" width="4.75" style="39" customWidth="1"/>
    <col min="8963" max="8963" width="13.75" style="39" customWidth="1"/>
    <col min="8964" max="8964" width="24.375" style="39" customWidth="1"/>
    <col min="8965" max="8965" width="9.5" style="39" customWidth="1"/>
    <col min="8966" max="8966" width="13.5" style="39" customWidth="1"/>
    <col min="8967" max="8967" width="14.5" style="39" customWidth="1"/>
    <col min="8968" max="8968" width="18.5" style="39" customWidth="1"/>
    <col min="8969" max="9216" width="9" style="39"/>
    <col min="9217" max="9217" width="4" style="39" customWidth="1"/>
    <col min="9218" max="9218" width="4.75" style="39" customWidth="1"/>
    <col min="9219" max="9219" width="13.75" style="39" customWidth="1"/>
    <col min="9220" max="9220" width="24.375" style="39" customWidth="1"/>
    <col min="9221" max="9221" width="9.5" style="39" customWidth="1"/>
    <col min="9222" max="9222" width="13.5" style="39" customWidth="1"/>
    <col min="9223" max="9223" width="14.5" style="39" customWidth="1"/>
    <col min="9224" max="9224" width="18.5" style="39" customWidth="1"/>
    <col min="9225" max="9472" width="9" style="39"/>
    <col min="9473" max="9473" width="4" style="39" customWidth="1"/>
    <col min="9474" max="9474" width="4.75" style="39" customWidth="1"/>
    <col min="9475" max="9475" width="13.75" style="39" customWidth="1"/>
    <col min="9476" max="9476" width="24.375" style="39" customWidth="1"/>
    <col min="9477" max="9477" width="9.5" style="39" customWidth="1"/>
    <col min="9478" max="9478" width="13.5" style="39" customWidth="1"/>
    <col min="9479" max="9479" width="14.5" style="39" customWidth="1"/>
    <col min="9480" max="9480" width="18.5" style="39" customWidth="1"/>
    <col min="9481" max="9728" width="9" style="39"/>
    <col min="9729" max="9729" width="4" style="39" customWidth="1"/>
    <col min="9730" max="9730" width="4.75" style="39" customWidth="1"/>
    <col min="9731" max="9731" width="13.75" style="39" customWidth="1"/>
    <col min="9732" max="9732" width="24.375" style="39" customWidth="1"/>
    <col min="9733" max="9733" width="9.5" style="39" customWidth="1"/>
    <col min="9734" max="9734" width="13.5" style="39" customWidth="1"/>
    <col min="9735" max="9735" width="14.5" style="39" customWidth="1"/>
    <col min="9736" max="9736" width="18.5" style="39" customWidth="1"/>
    <col min="9737" max="9984" width="9" style="39"/>
    <col min="9985" max="9985" width="4" style="39" customWidth="1"/>
    <col min="9986" max="9986" width="4.75" style="39" customWidth="1"/>
    <col min="9987" max="9987" width="13.75" style="39" customWidth="1"/>
    <col min="9988" max="9988" width="24.375" style="39" customWidth="1"/>
    <col min="9989" max="9989" width="9.5" style="39" customWidth="1"/>
    <col min="9990" max="9990" width="13.5" style="39" customWidth="1"/>
    <col min="9991" max="9991" width="14.5" style="39" customWidth="1"/>
    <col min="9992" max="9992" width="18.5" style="39" customWidth="1"/>
    <col min="9993" max="10240" width="9" style="39"/>
    <col min="10241" max="10241" width="4" style="39" customWidth="1"/>
    <col min="10242" max="10242" width="4.75" style="39" customWidth="1"/>
    <col min="10243" max="10243" width="13.75" style="39" customWidth="1"/>
    <col min="10244" max="10244" width="24.375" style="39" customWidth="1"/>
    <col min="10245" max="10245" width="9.5" style="39" customWidth="1"/>
    <col min="10246" max="10246" width="13.5" style="39" customWidth="1"/>
    <col min="10247" max="10247" width="14.5" style="39" customWidth="1"/>
    <col min="10248" max="10248" width="18.5" style="39" customWidth="1"/>
    <col min="10249" max="10496" width="9" style="39"/>
    <col min="10497" max="10497" width="4" style="39" customWidth="1"/>
    <col min="10498" max="10498" width="4.75" style="39" customWidth="1"/>
    <col min="10499" max="10499" width="13.75" style="39" customWidth="1"/>
    <col min="10500" max="10500" width="24.375" style="39" customWidth="1"/>
    <col min="10501" max="10501" width="9.5" style="39" customWidth="1"/>
    <col min="10502" max="10502" width="13.5" style="39" customWidth="1"/>
    <col min="10503" max="10503" width="14.5" style="39" customWidth="1"/>
    <col min="10504" max="10504" width="18.5" style="39" customWidth="1"/>
    <col min="10505" max="10752" width="9" style="39"/>
    <col min="10753" max="10753" width="4" style="39" customWidth="1"/>
    <col min="10754" max="10754" width="4.75" style="39" customWidth="1"/>
    <col min="10755" max="10755" width="13.75" style="39" customWidth="1"/>
    <col min="10756" max="10756" width="24.375" style="39" customWidth="1"/>
    <col min="10757" max="10757" width="9.5" style="39" customWidth="1"/>
    <col min="10758" max="10758" width="13.5" style="39" customWidth="1"/>
    <col min="10759" max="10759" width="14.5" style="39" customWidth="1"/>
    <col min="10760" max="10760" width="18.5" style="39" customWidth="1"/>
    <col min="10761" max="11008" width="9" style="39"/>
    <col min="11009" max="11009" width="4" style="39" customWidth="1"/>
    <col min="11010" max="11010" width="4.75" style="39" customWidth="1"/>
    <col min="11011" max="11011" width="13.75" style="39" customWidth="1"/>
    <col min="11012" max="11012" width="24.375" style="39" customWidth="1"/>
    <col min="11013" max="11013" width="9.5" style="39" customWidth="1"/>
    <col min="11014" max="11014" width="13.5" style="39" customWidth="1"/>
    <col min="11015" max="11015" width="14.5" style="39" customWidth="1"/>
    <col min="11016" max="11016" width="18.5" style="39" customWidth="1"/>
    <col min="11017" max="11264" width="9" style="39"/>
    <col min="11265" max="11265" width="4" style="39" customWidth="1"/>
    <col min="11266" max="11266" width="4.75" style="39" customWidth="1"/>
    <col min="11267" max="11267" width="13.75" style="39" customWidth="1"/>
    <col min="11268" max="11268" width="24.375" style="39" customWidth="1"/>
    <col min="11269" max="11269" width="9.5" style="39" customWidth="1"/>
    <col min="11270" max="11270" width="13.5" style="39" customWidth="1"/>
    <col min="11271" max="11271" width="14.5" style="39" customWidth="1"/>
    <col min="11272" max="11272" width="18.5" style="39" customWidth="1"/>
    <col min="11273" max="11520" width="9" style="39"/>
    <col min="11521" max="11521" width="4" style="39" customWidth="1"/>
    <col min="11522" max="11522" width="4.75" style="39" customWidth="1"/>
    <col min="11523" max="11523" width="13.75" style="39" customWidth="1"/>
    <col min="11524" max="11524" width="24.375" style="39" customWidth="1"/>
    <col min="11525" max="11525" width="9.5" style="39" customWidth="1"/>
    <col min="11526" max="11526" width="13.5" style="39" customWidth="1"/>
    <col min="11527" max="11527" width="14.5" style="39" customWidth="1"/>
    <col min="11528" max="11528" width="18.5" style="39" customWidth="1"/>
    <col min="11529" max="11776" width="9" style="39"/>
    <col min="11777" max="11777" width="4" style="39" customWidth="1"/>
    <col min="11778" max="11778" width="4.75" style="39" customWidth="1"/>
    <col min="11779" max="11779" width="13.75" style="39" customWidth="1"/>
    <col min="11780" max="11780" width="24.375" style="39" customWidth="1"/>
    <col min="11781" max="11781" width="9.5" style="39" customWidth="1"/>
    <col min="11782" max="11782" width="13.5" style="39" customWidth="1"/>
    <col min="11783" max="11783" width="14.5" style="39" customWidth="1"/>
    <col min="11784" max="11784" width="18.5" style="39" customWidth="1"/>
    <col min="11785" max="12032" width="9" style="39"/>
    <col min="12033" max="12033" width="4" style="39" customWidth="1"/>
    <col min="12034" max="12034" width="4.75" style="39" customWidth="1"/>
    <col min="12035" max="12035" width="13.75" style="39" customWidth="1"/>
    <col min="12036" max="12036" width="24.375" style="39" customWidth="1"/>
    <col min="12037" max="12037" width="9.5" style="39" customWidth="1"/>
    <col min="12038" max="12038" width="13.5" style="39" customWidth="1"/>
    <col min="12039" max="12039" width="14.5" style="39" customWidth="1"/>
    <col min="12040" max="12040" width="18.5" style="39" customWidth="1"/>
    <col min="12041" max="12288" width="9" style="39"/>
    <col min="12289" max="12289" width="4" style="39" customWidth="1"/>
    <col min="12290" max="12290" width="4.75" style="39" customWidth="1"/>
    <col min="12291" max="12291" width="13.75" style="39" customWidth="1"/>
    <col min="12292" max="12292" width="24.375" style="39" customWidth="1"/>
    <col min="12293" max="12293" width="9.5" style="39" customWidth="1"/>
    <col min="12294" max="12294" width="13.5" style="39" customWidth="1"/>
    <col min="12295" max="12295" width="14.5" style="39" customWidth="1"/>
    <col min="12296" max="12296" width="18.5" style="39" customWidth="1"/>
    <col min="12297" max="12544" width="9" style="39"/>
    <col min="12545" max="12545" width="4" style="39" customWidth="1"/>
    <col min="12546" max="12546" width="4.75" style="39" customWidth="1"/>
    <col min="12547" max="12547" width="13.75" style="39" customWidth="1"/>
    <col min="12548" max="12548" width="24.375" style="39" customWidth="1"/>
    <col min="12549" max="12549" width="9.5" style="39" customWidth="1"/>
    <col min="12550" max="12550" width="13.5" style="39" customWidth="1"/>
    <col min="12551" max="12551" width="14.5" style="39" customWidth="1"/>
    <col min="12552" max="12552" width="18.5" style="39" customWidth="1"/>
    <col min="12553" max="12800" width="9" style="39"/>
    <col min="12801" max="12801" width="4" style="39" customWidth="1"/>
    <col min="12802" max="12802" width="4.75" style="39" customWidth="1"/>
    <col min="12803" max="12803" width="13.75" style="39" customWidth="1"/>
    <col min="12804" max="12804" width="24.375" style="39" customWidth="1"/>
    <col min="12805" max="12805" width="9.5" style="39" customWidth="1"/>
    <col min="12806" max="12806" width="13.5" style="39" customWidth="1"/>
    <col min="12807" max="12807" width="14.5" style="39" customWidth="1"/>
    <col min="12808" max="12808" width="18.5" style="39" customWidth="1"/>
    <col min="12809" max="13056" width="9" style="39"/>
    <col min="13057" max="13057" width="4" style="39" customWidth="1"/>
    <col min="13058" max="13058" width="4.75" style="39" customWidth="1"/>
    <col min="13059" max="13059" width="13.75" style="39" customWidth="1"/>
    <col min="13060" max="13060" width="24.375" style="39" customWidth="1"/>
    <col min="13061" max="13061" width="9.5" style="39" customWidth="1"/>
    <col min="13062" max="13062" width="13.5" style="39" customWidth="1"/>
    <col min="13063" max="13063" width="14.5" style="39" customWidth="1"/>
    <col min="13064" max="13064" width="18.5" style="39" customWidth="1"/>
    <col min="13065" max="13312" width="9" style="39"/>
    <col min="13313" max="13313" width="4" style="39" customWidth="1"/>
    <col min="13314" max="13314" width="4.75" style="39" customWidth="1"/>
    <col min="13315" max="13315" width="13.75" style="39" customWidth="1"/>
    <col min="13316" max="13316" width="24.375" style="39" customWidth="1"/>
    <col min="13317" max="13317" width="9.5" style="39" customWidth="1"/>
    <col min="13318" max="13318" width="13.5" style="39" customWidth="1"/>
    <col min="13319" max="13319" width="14.5" style="39" customWidth="1"/>
    <col min="13320" max="13320" width="18.5" style="39" customWidth="1"/>
    <col min="13321" max="13568" width="9" style="39"/>
    <col min="13569" max="13569" width="4" style="39" customWidth="1"/>
    <col min="13570" max="13570" width="4.75" style="39" customWidth="1"/>
    <col min="13571" max="13571" width="13.75" style="39" customWidth="1"/>
    <col min="13572" max="13572" width="24.375" style="39" customWidth="1"/>
    <col min="13573" max="13573" width="9.5" style="39" customWidth="1"/>
    <col min="13574" max="13574" width="13.5" style="39" customWidth="1"/>
    <col min="13575" max="13575" width="14.5" style="39" customWidth="1"/>
    <col min="13576" max="13576" width="18.5" style="39" customWidth="1"/>
    <col min="13577" max="13824" width="9" style="39"/>
    <col min="13825" max="13825" width="4" style="39" customWidth="1"/>
    <col min="13826" max="13826" width="4.75" style="39" customWidth="1"/>
    <col min="13827" max="13827" width="13.75" style="39" customWidth="1"/>
    <col min="13828" max="13828" width="24.375" style="39" customWidth="1"/>
    <col min="13829" max="13829" width="9.5" style="39" customWidth="1"/>
    <col min="13830" max="13830" width="13.5" style="39" customWidth="1"/>
    <col min="13831" max="13831" width="14.5" style="39" customWidth="1"/>
    <col min="13832" max="13832" width="18.5" style="39" customWidth="1"/>
    <col min="13833" max="14080" width="9" style="39"/>
    <col min="14081" max="14081" width="4" style="39" customWidth="1"/>
    <col min="14082" max="14082" width="4.75" style="39" customWidth="1"/>
    <col min="14083" max="14083" width="13.75" style="39" customWidth="1"/>
    <col min="14084" max="14084" width="24.375" style="39" customWidth="1"/>
    <col min="14085" max="14085" width="9.5" style="39" customWidth="1"/>
    <col min="14086" max="14086" width="13.5" style="39" customWidth="1"/>
    <col min="14087" max="14087" width="14.5" style="39" customWidth="1"/>
    <col min="14088" max="14088" width="18.5" style="39" customWidth="1"/>
    <col min="14089" max="14336" width="9" style="39"/>
    <col min="14337" max="14337" width="4" style="39" customWidth="1"/>
    <col min="14338" max="14338" width="4.75" style="39" customWidth="1"/>
    <col min="14339" max="14339" width="13.75" style="39" customWidth="1"/>
    <col min="14340" max="14340" width="24.375" style="39" customWidth="1"/>
    <col min="14341" max="14341" width="9.5" style="39" customWidth="1"/>
    <col min="14342" max="14342" width="13.5" style="39" customWidth="1"/>
    <col min="14343" max="14343" width="14.5" style="39" customWidth="1"/>
    <col min="14344" max="14344" width="18.5" style="39" customWidth="1"/>
    <col min="14345" max="14592" width="9" style="39"/>
    <col min="14593" max="14593" width="4" style="39" customWidth="1"/>
    <col min="14594" max="14594" width="4.75" style="39" customWidth="1"/>
    <col min="14595" max="14595" width="13.75" style="39" customWidth="1"/>
    <col min="14596" max="14596" width="24.375" style="39" customWidth="1"/>
    <col min="14597" max="14597" width="9.5" style="39" customWidth="1"/>
    <col min="14598" max="14598" width="13.5" style="39" customWidth="1"/>
    <col min="14599" max="14599" width="14.5" style="39" customWidth="1"/>
    <col min="14600" max="14600" width="18.5" style="39" customWidth="1"/>
    <col min="14601" max="14848" width="9" style="39"/>
    <col min="14849" max="14849" width="4" style="39" customWidth="1"/>
    <col min="14850" max="14850" width="4.75" style="39" customWidth="1"/>
    <col min="14851" max="14851" width="13.75" style="39" customWidth="1"/>
    <col min="14852" max="14852" width="24.375" style="39" customWidth="1"/>
    <col min="14853" max="14853" width="9.5" style="39" customWidth="1"/>
    <col min="14854" max="14854" width="13.5" style="39" customWidth="1"/>
    <col min="14855" max="14855" width="14.5" style="39" customWidth="1"/>
    <col min="14856" max="14856" width="18.5" style="39" customWidth="1"/>
    <col min="14857" max="15104" width="9" style="39"/>
    <col min="15105" max="15105" width="4" style="39" customWidth="1"/>
    <col min="15106" max="15106" width="4.75" style="39" customWidth="1"/>
    <col min="15107" max="15107" width="13.75" style="39" customWidth="1"/>
    <col min="15108" max="15108" width="24.375" style="39" customWidth="1"/>
    <col min="15109" max="15109" width="9.5" style="39" customWidth="1"/>
    <col min="15110" max="15110" width="13.5" style="39" customWidth="1"/>
    <col min="15111" max="15111" width="14.5" style="39" customWidth="1"/>
    <col min="15112" max="15112" width="18.5" style="39" customWidth="1"/>
    <col min="15113" max="15360" width="9" style="39"/>
    <col min="15361" max="15361" width="4" style="39" customWidth="1"/>
    <col min="15362" max="15362" width="4.75" style="39" customWidth="1"/>
    <col min="15363" max="15363" width="13.75" style="39" customWidth="1"/>
    <col min="15364" max="15364" width="24.375" style="39" customWidth="1"/>
    <col min="15365" max="15365" width="9.5" style="39" customWidth="1"/>
    <col min="15366" max="15366" width="13.5" style="39" customWidth="1"/>
    <col min="15367" max="15367" width="14.5" style="39" customWidth="1"/>
    <col min="15368" max="15368" width="18.5" style="39" customWidth="1"/>
    <col min="15369" max="15616" width="9" style="39"/>
    <col min="15617" max="15617" width="4" style="39" customWidth="1"/>
    <col min="15618" max="15618" width="4.75" style="39" customWidth="1"/>
    <col min="15619" max="15619" width="13.75" style="39" customWidth="1"/>
    <col min="15620" max="15620" width="24.375" style="39" customWidth="1"/>
    <col min="15621" max="15621" width="9.5" style="39" customWidth="1"/>
    <col min="15622" max="15622" width="13.5" style="39" customWidth="1"/>
    <col min="15623" max="15623" width="14.5" style="39" customWidth="1"/>
    <col min="15624" max="15624" width="18.5" style="39" customWidth="1"/>
    <col min="15625" max="15872" width="9" style="39"/>
    <col min="15873" max="15873" width="4" style="39" customWidth="1"/>
    <col min="15874" max="15874" width="4.75" style="39" customWidth="1"/>
    <col min="15875" max="15875" width="13.75" style="39" customWidth="1"/>
    <col min="15876" max="15876" width="24.375" style="39" customWidth="1"/>
    <col min="15877" max="15877" width="9.5" style="39" customWidth="1"/>
    <col min="15878" max="15878" width="13.5" style="39" customWidth="1"/>
    <col min="15879" max="15879" width="14.5" style="39" customWidth="1"/>
    <col min="15880" max="15880" width="18.5" style="39" customWidth="1"/>
    <col min="15881" max="16128" width="9" style="39"/>
    <col min="16129" max="16129" width="4" style="39" customWidth="1"/>
    <col min="16130" max="16130" width="4.75" style="39" customWidth="1"/>
    <col min="16131" max="16131" width="13.75" style="39" customWidth="1"/>
    <col min="16132" max="16132" width="24.375" style="39" customWidth="1"/>
    <col min="16133" max="16133" width="9.5" style="39" customWidth="1"/>
    <col min="16134" max="16134" width="13.5" style="39" customWidth="1"/>
    <col min="16135" max="16135" width="14.5" style="39" customWidth="1"/>
    <col min="16136" max="16136" width="18.5" style="39" customWidth="1"/>
    <col min="16137" max="16384" width="9" style="39"/>
  </cols>
  <sheetData>
    <row r="1" spans="1:8" ht="15" customHeight="1">
      <c r="H1" s="96" t="s">
        <v>146</v>
      </c>
    </row>
    <row r="2" spans="1:8" ht="20.25" customHeight="1">
      <c r="A2" s="164" t="s">
        <v>85</v>
      </c>
      <c r="B2" s="165"/>
      <c r="C2" s="165"/>
      <c r="D2" s="165"/>
      <c r="E2" s="165"/>
      <c r="F2" s="165"/>
      <c r="G2" s="165"/>
      <c r="H2" s="165"/>
    </row>
    <row r="3" spans="1:8" ht="24.95" customHeight="1">
      <c r="A3" s="166" t="s">
        <v>86</v>
      </c>
      <c r="B3" s="167"/>
      <c r="C3" s="167"/>
      <c r="D3" s="167"/>
      <c r="E3" s="167"/>
      <c r="F3" s="167"/>
      <c r="G3" s="167"/>
      <c r="H3" s="116" t="s">
        <v>79</v>
      </c>
    </row>
    <row r="4" spans="1:8" ht="15" customHeight="1">
      <c r="A4" s="117" t="s">
        <v>38</v>
      </c>
      <c r="B4" s="100" t="s">
        <v>87</v>
      </c>
      <c r="C4" s="21" t="s">
        <v>88</v>
      </c>
      <c r="D4" s="100" t="s">
        <v>89</v>
      </c>
      <c r="E4" s="21" t="s">
        <v>90</v>
      </c>
      <c r="F4" s="110" t="s">
        <v>91</v>
      </c>
      <c r="G4" s="118" t="s">
        <v>42</v>
      </c>
      <c r="H4" s="118" t="s">
        <v>92</v>
      </c>
    </row>
    <row r="5" spans="1:8" ht="15" customHeight="1">
      <c r="A5" s="117">
        <v>1</v>
      </c>
      <c r="B5" s="102">
        <v>61</v>
      </c>
      <c r="C5" s="101" t="s">
        <v>93</v>
      </c>
      <c r="D5" s="119" t="s">
        <v>94</v>
      </c>
      <c r="E5" s="120">
        <v>30</v>
      </c>
      <c r="F5" s="121">
        <v>33000</v>
      </c>
      <c r="G5" s="121">
        <f>E5*F5</f>
        <v>990000</v>
      </c>
      <c r="H5" s="118"/>
    </row>
    <row r="6" spans="1:8" ht="15" customHeight="1">
      <c r="A6" s="117">
        <v>2</v>
      </c>
      <c r="B6" s="102">
        <v>62</v>
      </c>
      <c r="C6" s="101" t="s">
        <v>95</v>
      </c>
      <c r="D6" s="119" t="s">
        <v>96</v>
      </c>
      <c r="E6" s="120"/>
      <c r="F6" s="121"/>
      <c r="G6" s="121">
        <v>3000000</v>
      </c>
      <c r="H6" s="121"/>
    </row>
    <row r="7" spans="1:8" ht="15" customHeight="1">
      <c r="A7" s="117">
        <v>3</v>
      </c>
      <c r="B7" s="102">
        <v>62</v>
      </c>
      <c r="C7" s="101" t="s">
        <v>97</v>
      </c>
      <c r="D7" s="119" t="s">
        <v>98</v>
      </c>
      <c r="E7" s="120">
        <v>60</v>
      </c>
      <c r="F7" s="121">
        <v>10000</v>
      </c>
      <c r="G7" s="121">
        <f t="shared" ref="G7:G28" si="0">E7*F7</f>
        <v>600000</v>
      </c>
      <c r="H7" s="118"/>
    </row>
    <row r="8" spans="1:8" ht="15" customHeight="1">
      <c r="A8" s="168">
        <v>4</v>
      </c>
      <c r="B8" s="170">
        <v>64</v>
      </c>
      <c r="C8" s="172" t="s">
        <v>99</v>
      </c>
      <c r="D8" s="119" t="s">
        <v>100</v>
      </c>
      <c r="E8" s="120">
        <v>2</v>
      </c>
      <c r="F8" s="121">
        <v>300000</v>
      </c>
      <c r="G8" s="121">
        <f t="shared" si="0"/>
        <v>600000</v>
      </c>
      <c r="H8" s="118"/>
    </row>
    <row r="9" spans="1:8" ht="15" customHeight="1">
      <c r="A9" s="169"/>
      <c r="B9" s="171"/>
      <c r="C9" s="171"/>
      <c r="D9" s="122" t="s">
        <v>101</v>
      </c>
      <c r="E9" s="120">
        <v>10</v>
      </c>
      <c r="F9" s="121">
        <v>50000</v>
      </c>
      <c r="G9" s="121">
        <f t="shared" si="0"/>
        <v>500000</v>
      </c>
      <c r="H9" s="118"/>
    </row>
    <row r="10" spans="1:8" ht="15" customHeight="1">
      <c r="A10" s="117">
        <v>6</v>
      </c>
      <c r="B10" s="101">
        <v>65</v>
      </c>
      <c r="C10" s="101" t="s">
        <v>102</v>
      </c>
      <c r="D10" s="122" t="s">
        <v>103</v>
      </c>
      <c r="E10" s="120">
        <v>5</v>
      </c>
      <c r="F10" s="121">
        <v>400000</v>
      </c>
      <c r="G10" s="121">
        <f t="shared" si="0"/>
        <v>2000000</v>
      </c>
      <c r="H10" s="118"/>
    </row>
    <row r="11" spans="1:8" ht="15" customHeight="1">
      <c r="A11" s="117">
        <v>7</v>
      </c>
      <c r="B11" s="101">
        <v>66</v>
      </c>
      <c r="C11" s="101" t="s">
        <v>104</v>
      </c>
      <c r="D11" s="122" t="s">
        <v>105</v>
      </c>
      <c r="E11" s="120"/>
      <c r="F11" s="121"/>
      <c r="G11" s="121">
        <f t="shared" si="0"/>
        <v>0</v>
      </c>
      <c r="H11" s="118"/>
    </row>
    <row r="12" spans="1:8" ht="15" customHeight="1">
      <c r="A12" s="117">
        <v>8</v>
      </c>
      <c r="B12" s="101">
        <v>67</v>
      </c>
      <c r="C12" s="101" t="s">
        <v>106</v>
      </c>
      <c r="D12" s="122" t="s">
        <v>107</v>
      </c>
      <c r="E12" s="120"/>
      <c r="F12" s="121"/>
      <c r="G12" s="118">
        <f t="shared" si="0"/>
        <v>0</v>
      </c>
      <c r="H12" s="118"/>
    </row>
    <row r="13" spans="1:8" ht="15" customHeight="1">
      <c r="A13" s="117">
        <v>9</v>
      </c>
      <c r="B13" s="101">
        <v>68</v>
      </c>
      <c r="C13" s="101" t="s">
        <v>108</v>
      </c>
      <c r="D13" s="119" t="s">
        <v>109</v>
      </c>
      <c r="E13" s="134">
        <v>1000</v>
      </c>
      <c r="F13" s="121">
        <v>1000</v>
      </c>
      <c r="G13" s="121">
        <f t="shared" si="0"/>
        <v>1000000</v>
      </c>
      <c r="H13" s="118"/>
    </row>
    <row r="14" spans="1:8" ht="15" customHeight="1">
      <c r="A14" s="117">
        <v>10</v>
      </c>
      <c r="B14" s="101">
        <v>68</v>
      </c>
      <c r="C14" s="101" t="s">
        <v>108</v>
      </c>
      <c r="D14" s="119" t="s">
        <v>110</v>
      </c>
      <c r="E14" s="120">
        <v>10</v>
      </c>
      <c r="F14" s="121">
        <v>50000</v>
      </c>
      <c r="G14" s="121">
        <f t="shared" si="0"/>
        <v>500000</v>
      </c>
      <c r="H14" s="118"/>
    </row>
    <row r="15" spans="1:8" ht="15" customHeight="1">
      <c r="A15" s="117">
        <v>11</v>
      </c>
      <c r="B15" s="101">
        <v>68</v>
      </c>
      <c r="C15" s="101" t="s">
        <v>83</v>
      </c>
      <c r="D15" s="119" t="s">
        <v>111</v>
      </c>
      <c r="E15" s="120">
        <v>500</v>
      </c>
      <c r="F15" s="121">
        <v>1000</v>
      </c>
      <c r="G15" s="121">
        <f t="shared" si="0"/>
        <v>500000</v>
      </c>
      <c r="H15" s="118"/>
    </row>
    <row r="16" spans="1:8" ht="15" customHeight="1">
      <c r="A16" s="117">
        <v>12</v>
      </c>
      <c r="B16" s="101">
        <v>68</v>
      </c>
      <c r="C16" s="101" t="s">
        <v>112</v>
      </c>
      <c r="D16" s="122" t="s">
        <v>113</v>
      </c>
      <c r="E16" s="120">
        <v>20</v>
      </c>
      <c r="F16" s="121">
        <v>100000</v>
      </c>
      <c r="G16" s="121">
        <f t="shared" si="0"/>
        <v>2000000</v>
      </c>
      <c r="H16" s="118"/>
    </row>
    <row r="17" spans="1:8" ht="15" customHeight="1">
      <c r="A17" s="117">
        <v>13</v>
      </c>
      <c r="B17" s="101">
        <v>70</v>
      </c>
      <c r="C17" s="101" t="s">
        <v>114</v>
      </c>
      <c r="D17" s="122" t="s">
        <v>115</v>
      </c>
      <c r="E17" s="120">
        <v>150</v>
      </c>
      <c r="F17" s="121">
        <v>5000</v>
      </c>
      <c r="G17" s="121">
        <f t="shared" si="0"/>
        <v>750000</v>
      </c>
      <c r="H17" s="118"/>
    </row>
    <row r="18" spans="1:8" ht="15" customHeight="1">
      <c r="A18" s="117">
        <v>14</v>
      </c>
      <c r="B18" s="101">
        <v>70</v>
      </c>
      <c r="C18" s="101" t="s">
        <v>116</v>
      </c>
      <c r="D18" s="122" t="s">
        <v>117</v>
      </c>
      <c r="E18" s="120">
        <v>10</v>
      </c>
      <c r="F18" s="121"/>
      <c r="G18" s="121"/>
      <c r="H18" s="118"/>
    </row>
    <row r="19" spans="1:8" ht="15" customHeight="1">
      <c r="A19" s="117">
        <v>15</v>
      </c>
      <c r="B19" s="101">
        <v>71</v>
      </c>
      <c r="C19" s="101" t="s">
        <v>82</v>
      </c>
      <c r="D19" s="122" t="s">
        <v>118</v>
      </c>
      <c r="E19" s="134">
        <v>1000</v>
      </c>
      <c r="F19" s="121">
        <v>500</v>
      </c>
      <c r="G19" s="121">
        <f t="shared" si="0"/>
        <v>500000</v>
      </c>
      <c r="H19" s="118"/>
    </row>
    <row r="20" spans="1:8" ht="15" customHeight="1">
      <c r="A20" s="117">
        <v>16</v>
      </c>
      <c r="B20" s="101">
        <v>71</v>
      </c>
      <c r="C20" s="101" t="s">
        <v>119</v>
      </c>
      <c r="D20" s="122" t="s">
        <v>120</v>
      </c>
      <c r="E20" s="123">
        <v>3</v>
      </c>
      <c r="F20" s="121">
        <v>250000</v>
      </c>
      <c r="G20" s="121">
        <f t="shared" si="0"/>
        <v>750000</v>
      </c>
      <c r="H20" s="118"/>
    </row>
    <row r="21" spans="1:8" ht="15" customHeight="1">
      <c r="A21" s="117">
        <v>17</v>
      </c>
      <c r="B21" s="101">
        <v>71</v>
      </c>
      <c r="C21" s="101" t="s">
        <v>121</v>
      </c>
      <c r="D21" s="122" t="s">
        <v>122</v>
      </c>
      <c r="E21" s="123">
        <v>15</v>
      </c>
      <c r="F21" s="118"/>
      <c r="G21" s="118"/>
      <c r="H21" s="118"/>
    </row>
    <row r="22" spans="1:8" ht="15" customHeight="1">
      <c r="A22" s="117">
        <v>18</v>
      </c>
      <c r="B22" s="101">
        <v>72</v>
      </c>
      <c r="C22" s="101" t="s">
        <v>123</v>
      </c>
      <c r="D22" s="122" t="s">
        <v>124</v>
      </c>
      <c r="E22" s="120">
        <v>60</v>
      </c>
      <c r="F22" s="121">
        <v>5000</v>
      </c>
      <c r="G22" s="121">
        <f t="shared" si="0"/>
        <v>300000</v>
      </c>
      <c r="H22" s="121"/>
    </row>
    <row r="23" spans="1:8" ht="15" customHeight="1">
      <c r="A23" s="117">
        <v>19</v>
      </c>
      <c r="B23" s="101">
        <v>72</v>
      </c>
      <c r="C23" s="101" t="s">
        <v>125</v>
      </c>
      <c r="D23" s="122" t="s">
        <v>126</v>
      </c>
      <c r="E23" s="120">
        <v>3</v>
      </c>
      <c r="F23" s="121">
        <v>250000</v>
      </c>
      <c r="G23" s="121">
        <f t="shared" si="0"/>
        <v>750000</v>
      </c>
      <c r="H23" s="118"/>
    </row>
    <row r="24" spans="1:8" ht="15" customHeight="1">
      <c r="A24" s="117">
        <v>20</v>
      </c>
      <c r="B24" s="101">
        <v>72</v>
      </c>
      <c r="C24" s="101" t="s">
        <v>127</v>
      </c>
      <c r="D24" s="122" t="s">
        <v>128</v>
      </c>
      <c r="E24" s="120">
        <v>50</v>
      </c>
      <c r="F24" s="121">
        <v>20000</v>
      </c>
      <c r="G24" s="121">
        <f t="shared" si="0"/>
        <v>1000000</v>
      </c>
      <c r="H24" s="118"/>
    </row>
    <row r="25" spans="1:8" ht="15" customHeight="1">
      <c r="A25" s="117">
        <v>21</v>
      </c>
      <c r="B25" s="101">
        <v>72</v>
      </c>
      <c r="C25" s="101" t="s">
        <v>129</v>
      </c>
      <c r="D25" s="122" t="s">
        <v>130</v>
      </c>
      <c r="E25" s="120">
        <v>2</v>
      </c>
      <c r="F25" s="121">
        <v>200000</v>
      </c>
      <c r="G25" s="121">
        <f t="shared" si="0"/>
        <v>400000</v>
      </c>
      <c r="H25" s="118"/>
    </row>
    <row r="26" spans="1:8" ht="15" customHeight="1">
      <c r="A26" s="117">
        <v>22</v>
      </c>
      <c r="B26" s="101">
        <v>73</v>
      </c>
      <c r="C26" s="101" t="s">
        <v>131</v>
      </c>
      <c r="D26" s="122" t="s">
        <v>132</v>
      </c>
      <c r="E26" s="120">
        <v>10</v>
      </c>
      <c r="F26" s="121">
        <v>30000</v>
      </c>
      <c r="G26" s="121">
        <f t="shared" si="0"/>
        <v>300000</v>
      </c>
      <c r="H26" s="118"/>
    </row>
    <row r="27" spans="1:8" ht="15" customHeight="1">
      <c r="A27" s="117">
        <v>23</v>
      </c>
      <c r="B27" s="101"/>
      <c r="C27" s="101"/>
      <c r="D27" s="122"/>
      <c r="E27" s="120"/>
      <c r="F27" s="121"/>
      <c r="G27" s="121"/>
      <c r="H27" s="118"/>
    </row>
    <row r="28" spans="1:8" ht="15" customHeight="1">
      <c r="A28" s="117">
        <v>24</v>
      </c>
      <c r="B28" s="101">
        <v>82</v>
      </c>
      <c r="C28" s="124" t="s">
        <v>133</v>
      </c>
      <c r="D28" s="125" t="s">
        <v>134</v>
      </c>
      <c r="E28" s="120">
        <v>1</v>
      </c>
      <c r="F28" s="121">
        <v>2000000</v>
      </c>
      <c r="G28" s="121">
        <f t="shared" si="0"/>
        <v>2000000</v>
      </c>
      <c r="H28" s="118"/>
    </row>
    <row r="29" spans="1:8" ht="15" customHeight="1">
      <c r="A29" s="117">
        <v>25</v>
      </c>
      <c r="B29" s="110"/>
      <c r="C29" s="110"/>
      <c r="D29" s="126"/>
      <c r="E29" s="127"/>
      <c r="F29" s="118"/>
      <c r="G29" s="118"/>
      <c r="H29" s="118"/>
    </row>
    <row r="30" spans="1:8" ht="15" customHeight="1">
      <c r="A30" s="117">
        <v>26</v>
      </c>
      <c r="B30" s="110"/>
      <c r="C30" s="110"/>
      <c r="D30" s="126"/>
      <c r="E30" s="128"/>
      <c r="F30" s="118"/>
      <c r="G30" s="118"/>
      <c r="H30" s="118"/>
    </row>
    <row r="31" spans="1:8" ht="15" customHeight="1">
      <c r="A31" s="117">
        <v>27</v>
      </c>
      <c r="B31" s="110"/>
      <c r="C31" s="110"/>
      <c r="D31" s="126"/>
      <c r="E31" s="128"/>
      <c r="F31" s="129"/>
      <c r="G31" s="118"/>
      <c r="H31" s="118"/>
    </row>
    <row r="32" spans="1:8" ht="15" customHeight="1">
      <c r="A32" s="117">
        <v>28</v>
      </c>
      <c r="B32" s="110"/>
      <c r="C32" s="110"/>
      <c r="D32" s="126"/>
      <c r="E32" s="128"/>
      <c r="F32" s="129"/>
      <c r="G32" s="118"/>
      <c r="H32" s="118"/>
    </row>
    <row r="33" spans="1:8" ht="15" customHeight="1">
      <c r="A33" s="117">
        <v>29</v>
      </c>
      <c r="B33" s="110"/>
      <c r="C33" s="110"/>
      <c r="D33" s="126"/>
      <c r="E33" s="128"/>
      <c r="F33" s="129"/>
      <c r="G33" s="118"/>
      <c r="H33" s="118"/>
    </row>
    <row r="34" spans="1:8" ht="15" customHeight="1">
      <c r="A34" s="117">
        <v>30</v>
      </c>
      <c r="B34" s="110"/>
      <c r="C34" s="110"/>
      <c r="D34" s="100"/>
      <c r="E34" s="128"/>
      <c r="F34" s="129"/>
      <c r="G34" s="118"/>
      <c r="H34" s="118"/>
    </row>
    <row r="35" spans="1:8" ht="15" customHeight="1">
      <c r="A35" s="117">
        <v>31</v>
      </c>
      <c r="B35" s="110"/>
      <c r="C35" s="110"/>
      <c r="D35" s="100"/>
      <c r="E35" s="128"/>
      <c r="F35" s="129"/>
      <c r="G35" s="118"/>
      <c r="H35" s="118"/>
    </row>
    <row r="36" spans="1:8" ht="15" customHeight="1">
      <c r="A36" s="117">
        <v>32</v>
      </c>
      <c r="B36" s="110"/>
      <c r="C36" s="110"/>
      <c r="D36" s="100"/>
      <c r="E36" s="128"/>
      <c r="F36" s="129"/>
      <c r="G36" s="118"/>
      <c r="H36" s="118"/>
    </row>
    <row r="37" spans="1:8" ht="15" customHeight="1">
      <c r="A37" s="117">
        <v>33</v>
      </c>
      <c r="B37" s="110"/>
      <c r="C37" s="110"/>
      <c r="D37" s="100"/>
      <c r="E37" s="128"/>
      <c r="F37" s="129"/>
      <c r="G37" s="118"/>
      <c r="H37" s="118"/>
    </row>
    <row r="38" spans="1:8" ht="15" customHeight="1">
      <c r="A38" s="117">
        <v>34</v>
      </c>
      <c r="B38" s="110"/>
      <c r="C38" s="110"/>
      <c r="D38" s="100"/>
      <c r="E38" s="130"/>
      <c r="F38" s="129"/>
      <c r="G38" s="118"/>
      <c r="H38" s="118"/>
    </row>
    <row r="39" spans="1:8" ht="15" customHeight="1">
      <c r="A39" s="117">
        <v>35</v>
      </c>
      <c r="B39" s="110"/>
      <c r="C39" s="110"/>
      <c r="D39" s="100"/>
      <c r="E39" s="130"/>
      <c r="F39" s="129"/>
      <c r="G39" s="118"/>
      <c r="H39" s="118"/>
    </row>
    <row r="40" spans="1:8" ht="15" customHeight="1">
      <c r="A40" s="117">
        <v>36</v>
      </c>
      <c r="B40" s="21"/>
      <c r="C40" s="110"/>
      <c r="D40" s="110"/>
      <c r="E40" s="131"/>
      <c r="F40" s="129"/>
      <c r="G40" s="118"/>
      <c r="H40" s="118"/>
    </row>
    <row r="41" spans="1:8" ht="15" customHeight="1">
      <c r="A41" s="117">
        <v>37</v>
      </c>
      <c r="B41" s="100"/>
      <c r="C41" s="110"/>
      <c r="D41" s="100"/>
      <c r="E41" s="131"/>
      <c r="F41" s="129"/>
      <c r="G41" s="118"/>
      <c r="H41" s="118"/>
    </row>
    <row r="42" spans="1:8" ht="15" customHeight="1">
      <c r="A42" s="117">
        <v>38</v>
      </c>
      <c r="B42" s="21"/>
      <c r="C42" s="21"/>
      <c r="D42" s="100"/>
      <c r="E42" s="21"/>
      <c r="F42" s="21"/>
      <c r="G42" s="121">
        <f>SUM(G5:G41)</f>
        <v>18440000</v>
      </c>
      <c r="H42" s="118"/>
    </row>
    <row r="43" spans="1:8" ht="15" customHeight="1">
      <c r="B43" s="39"/>
      <c r="D43" s="39"/>
      <c r="G43" s="39"/>
    </row>
    <row r="44" spans="1:8" ht="15" customHeight="1">
      <c r="B44" s="39"/>
      <c r="D44" s="39"/>
      <c r="G44" s="39"/>
    </row>
    <row r="45" spans="1:8" ht="15" customHeight="1">
      <c r="B45" s="39"/>
      <c r="D45" s="39"/>
      <c r="G45" s="39"/>
    </row>
    <row r="46" spans="1:8" ht="15" customHeight="1">
      <c r="B46" s="39"/>
      <c r="D46" s="39"/>
      <c r="G46" s="39"/>
    </row>
    <row r="47" spans="1:8" ht="15" customHeight="1">
      <c r="D47" s="39"/>
      <c r="G47" s="39"/>
    </row>
  </sheetData>
  <mergeCells count="5">
    <mergeCell ref="A2:H2"/>
    <mergeCell ref="A3:G3"/>
    <mergeCell ref="A8:A9"/>
    <mergeCell ref="B8:B9"/>
    <mergeCell ref="C8:C9"/>
  </mergeCells>
  <phoneticPr fontId="1" type="noConversion"/>
  <pageMargins left="0.19" right="0.23" top="0.7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4"/>
  <sheetViews>
    <sheetView topLeftCell="A31" workbookViewId="0">
      <selection activeCell="G39" sqref="G39"/>
    </sheetView>
  </sheetViews>
  <sheetFormatPr defaultRowHeight="16.5"/>
  <cols>
    <col min="6" max="6" width="9.875" bestFit="1" customWidth="1"/>
  </cols>
  <sheetData>
    <row r="1" spans="1:7">
      <c r="F1" s="96" t="s">
        <v>147</v>
      </c>
    </row>
    <row r="2" spans="1:7">
      <c r="A2" s="173" t="s">
        <v>137</v>
      </c>
      <c r="B2" s="173"/>
      <c r="C2" s="173"/>
      <c r="D2" s="174"/>
      <c r="E2" s="174"/>
      <c r="F2" s="96"/>
      <c r="G2" s="97"/>
    </row>
    <row r="3" spans="1:7">
      <c r="A3" s="100" t="s">
        <v>80</v>
      </c>
      <c r="B3" s="100" t="s">
        <v>81</v>
      </c>
      <c r="C3" s="100" t="s">
        <v>138</v>
      </c>
      <c r="D3" s="175" t="s">
        <v>139</v>
      </c>
      <c r="E3" s="176"/>
      <c r="F3" s="97"/>
      <c r="G3" s="97"/>
    </row>
    <row r="4" spans="1:7">
      <c r="A4" s="100"/>
      <c r="B4" s="100"/>
      <c r="C4" s="100"/>
      <c r="D4" s="100" t="s">
        <v>140</v>
      </c>
      <c r="E4" s="100" t="s">
        <v>141</v>
      </c>
      <c r="F4" s="97"/>
      <c r="G4" s="97"/>
    </row>
    <row r="5" spans="1:7">
      <c r="A5" s="100">
        <v>1</v>
      </c>
      <c r="B5" s="100" t="s">
        <v>142</v>
      </c>
      <c r="C5" s="100">
        <f>20+20+20+20+1+4+20</f>
        <v>105</v>
      </c>
      <c r="D5" s="100"/>
      <c r="E5" s="100"/>
      <c r="F5" s="97"/>
      <c r="G5" s="97"/>
    </row>
    <row r="6" spans="1:7">
      <c r="A6" s="100">
        <v>2</v>
      </c>
      <c r="B6" s="100">
        <v>56</v>
      </c>
      <c r="C6" s="100">
        <v>51</v>
      </c>
      <c r="D6" s="136">
        <v>15</v>
      </c>
      <c r="E6" s="100"/>
      <c r="F6" s="97"/>
      <c r="G6" s="97"/>
    </row>
    <row r="7" spans="1:7">
      <c r="A7" s="100">
        <v>3</v>
      </c>
      <c r="B7" s="100">
        <v>57</v>
      </c>
      <c r="C7" s="100">
        <v>19</v>
      </c>
      <c r="D7" s="136">
        <v>1</v>
      </c>
      <c r="E7" s="100">
        <v>1</v>
      </c>
      <c r="F7" s="97"/>
      <c r="G7" s="97"/>
    </row>
    <row r="8" spans="1:7">
      <c r="A8" s="100">
        <v>4</v>
      </c>
      <c r="B8" s="100">
        <v>58</v>
      </c>
      <c r="C8" s="100">
        <v>36</v>
      </c>
      <c r="D8" s="136">
        <v>2</v>
      </c>
      <c r="E8" s="100"/>
      <c r="F8" s="97"/>
      <c r="G8" s="97"/>
    </row>
    <row r="9" spans="1:7">
      <c r="A9" s="100">
        <v>5</v>
      </c>
      <c r="B9" s="100">
        <v>59</v>
      </c>
      <c r="C9" s="100">
        <v>32</v>
      </c>
      <c r="D9" s="136"/>
      <c r="E9" s="100"/>
      <c r="F9" s="97"/>
      <c r="G9" s="97"/>
    </row>
    <row r="10" spans="1:7">
      <c r="A10" s="100">
        <v>6</v>
      </c>
      <c r="B10" s="100">
        <v>60</v>
      </c>
      <c r="C10" s="100">
        <v>9</v>
      </c>
      <c r="D10" s="136"/>
      <c r="E10" s="100"/>
      <c r="F10" s="97"/>
      <c r="G10" s="97"/>
    </row>
    <row r="11" spans="1:7">
      <c r="A11" s="100">
        <v>7</v>
      </c>
      <c r="B11" s="100">
        <v>61</v>
      </c>
      <c r="C11" s="100">
        <v>30</v>
      </c>
      <c r="D11" s="137"/>
      <c r="E11" s="100"/>
      <c r="F11" s="97"/>
      <c r="G11" s="97"/>
    </row>
    <row r="12" spans="1:7">
      <c r="A12" s="100">
        <v>8</v>
      </c>
      <c r="B12" s="100">
        <v>62</v>
      </c>
      <c r="C12" s="100">
        <v>51</v>
      </c>
      <c r="D12" s="136">
        <v>3</v>
      </c>
      <c r="E12" s="100">
        <v>1</v>
      </c>
      <c r="F12" s="97"/>
      <c r="G12" s="97"/>
    </row>
    <row r="13" spans="1:7">
      <c r="A13" s="100">
        <v>9</v>
      </c>
      <c r="B13" s="100">
        <v>63</v>
      </c>
      <c r="C13" s="100">
        <v>15</v>
      </c>
      <c r="D13" s="136">
        <v>1</v>
      </c>
      <c r="E13" s="100"/>
      <c r="F13" s="97"/>
      <c r="G13" s="97"/>
    </row>
    <row r="14" spans="1:7">
      <c r="A14" s="100">
        <v>10</v>
      </c>
      <c r="B14" s="100">
        <v>64</v>
      </c>
      <c r="C14" s="100">
        <v>37</v>
      </c>
      <c r="D14" s="136"/>
      <c r="E14" s="100"/>
      <c r="F14" s="97"/>
      <c r="G14" s="97"/>
    </row>
    <row r="15" spans="1:7">
      <c r="A15" s="100">
        <v>11</v>
      </c>
      <c r="B15" s="100">
        <v>65</v>
      </c>
      <c r="C15" s="100">
        <v>22</v>
      </c>
      <c r="D15" s="136"/>
      <c r="E15" s="100"/>
      <c r="F15" s="97"/>
      <c r="G15" s="97"/>
    </row>
    <row r="16" spans="1:7">
      <c r="A16" s="100">
        <v>12</v>
      </c>
      <c r="B16" s="100">
        <v>66</v>
      </c>
      <c r="C16" s="100">
        <v>14</v>
      </c>
      <c r="D16" s="136"/>
      <c r="E16" s="100"/>
      <c r="F16" s="97"/>
      <c r="G16" s="97"/>
    </row>
    <row r="17" spans="1:7">
      <c r="A17" s="100">
        <v>13</v>
      </c>
      <c r="B17" s="100">
        <v>67</v>
      </c>
      <c r="C17" s="100">
        <v>22</v>
      </c>
      <c r="D17" s="136"/>
      <c r="E17" s="100"/>
      <c r="F17" s="97"/>
      <c r="G17" s="97"/>
    </row>
    <row r="18" spans="1:7">
      <c r="A18" s="100">
        <v>14</v>
      </c>
      <c r="B18" s="100">
        <v>68</v>
      </c>
      <c r="C18" s="100">
        <v>26</v>
      </c>
      <c r="D18" s="136">
        <v>1</v>
      </c>
      <c r="E18" s="100"/>
      <c r="F18" s="97"/>
      <c r="G18" s="97"/>
    </row>
    <row r="19" spans="1:7">
      <c r="A19" s="100">
        <v>15</v>
      </c>
      <c r="B19" s="100">
        <v>69</v>
      </c>
      <c r="C19" s="100">
        <v>24</v>
      </c>
      <c r="D19" s="136">
        <v>3</v>
      </c>
      <c r="E19" s="100">
        <v>1</v>
      </c>
      <c r="F19" s="97"/>
      <c r="G19" s="97"/>
    </row>
    <row r="20" spans="1:7">
      <c r="A20" s="100">
        <v>16</v>
      </c>
      <c r="B20" s="100">
        <v>70</v>
      </c>
      <c r="C20" s="100">
        <v>36</v>
      </c>
      <c r="D20" s="137">
        <v>10</v>
      </c>
      <c r="E20" s="100"/>
      <c r="F20" s="97"/>
      <c r="G20" s="97"/>
    </row>
    <row r="21" spans="1:7">
      <c r="A21" s="100">
        <v>17</v>
      </c>
      <c r="B21" s="100">
        <v>71</v>
      </c>
      <c r="C21" s="100">
        <v>26</v>
      </c>
      <c r="D21" s="136"/>
      <c r="E21" s="100"/>
      <c r="F21" s="97"/>
      <c r="G21" s="97"/>
    </row>
    <row r="22" spans="1:7">
      <c r="A22" s="100">
        <v>18</v>
      </c>
      <c r="B22" s="100">
        <v>72</v>
      </c>
      <c r="C22" s="100">
        <v>19</v>
      </c>
      <c r="D22" s="136"/>
      <c r="E22" s="100"/>
      <c r="F22" s="97"/>
      <c r="G22" s="97"/>
    </row>
    <row r="23" spans="1:7">
      <c r="A23" s="100">
        <v>19</v>
      </c>
      <c r="B23" s="100">
        <v>73</v>
      </c>
      <c r="C23" s="100">
        <v>12</v>
      </c>
      <c r="D23" s="136"/>
      <c r="E23" s="100"/>
      <c r="F23" s="97"/>
      <c r="G23" s="97"/>
    </row>
    <row r="24" spans="1:7">
      <c r="A24" s="100">
        <v>20</v>
      </c>
      <c r="B24" s="100">
        <v>74</v>
      </c>
      <c r="C24" s="100">
        <v>16</v>
      </c>
      <c r="D24" s="136">
        <v>2</v>
      </c>
      <c r="E24" s="100">
        <v>1</v>
      </c>
      <c r="F24" s="97"/>
      <c r="G24" s="97"/>
    </row>
    <row r="25" spans="1:7">
      <c r="A25" s="100">
        <v>21</v>
      </c>
      <c r="B25" s="100">
        <v>75</v>
      </c>
      <c r="C25" s="100">
        <v>55</v>
      </c>
      <c r="D25" s="136"/>
      <c r="E25" s="100"/>
      <c r="F25" s="97"/>
      <c r="G25" s="97"/>
    </row>
    <row r="26" spans="1:7">
      <c r="A26" s="100">
        <v>22</v>
      </c>
      <c r="B26" s="100">
        <v>76</v>
      </c>
      <c r="C26" s="100">
        <v>12</v>
      </c>
      <c r="D26" s="136"/>
      <c r="E26" s="100">
        <v>2</v>
      </c>
      <c r="F26" s="97"/>
      <c r="G26" s="97"/>
    </row>
    <row r="27" spans="1:7">
      <c r="A27" s="100">
        <v>23</v>
      </c>
      <c r="B27" s="100">
        <v>77</v>
      </c>
      <c r="C27" s="100">
        <v>6</v>
      </c>
      <c r="D27" s="136"/>
      <c r="E27" s="100">
        <v>1</v>
      </c>
      <c r="F27" s="97"/>
      <c r="G27" s="97"/>
    </row>
    <row r="28" spans="1:7">
      <c r="A28" s="100">
        <v>24</v>
      </c>
      <c r="B28" s="100">
        <v>78</v>
      </c>
      <c r="C28" s="100">
        <v>4</v>
      </c>
      <c r="D28" s="136"/>
      <c r="E28" s="100">
        <v>2</v>
      </c>
      <c r="F28" s="97"/>
      <c r="G28" s="97"/>
    </row>
    <row r="29" spans="1:7">
      <c r="A29" s="100">
        <v>25</v>
      </c>
      <c r="B29" s="100">
        <v>79</v>
      </c>
      <c r="C29" s="100">
        <v>16</v>
      </c>
      <c r="D29" s="136">
        <v>5</v>
      </c>
      <c r="E29" s="100">
        <v>9</v>
      </c>
      <c r="F29" s="97"/>
      <c r="G29" s="97"/>
    </row>
    <row r="30" spans="1:7">
      <c r="A30" s="100">
        <v>26</v>
      </c>
      <c r="B30" s="100">
        <v>80</v>
      </c>
      <c r="C30" s="100">
        <v>16</v>
      </c>
      <c r="D30" s="136">
        <v>4</v>
      </c>
      <c r="E30" s="100">
        <v>8</v>
      </c>
      <c r="F30" s="97"/>
      <c r="G30" s="97"/>
    </row>
    <row r="31" spans="1:7">
      <c r="A31" s="100">
        <v>27</v>
      </c>
      <c r="B31" s="100">
        <v>81</v>
      </c>
      <c r="C31" s="100">
        <v>7</v>
      </c>
      <c r="D31" s="136">
        <v>4</v>
      </c>
      <c r="E31" s="100">
        <v>8</v>
      </c>
      <c r="F31" s="97"/>
      <c r="G31" s="97"/>
    </row>
    <row r="32" spans="1:7">
      <c r="A32" s="100">
        <v>28</v>
      </c>
      <c r="B32" s="100">
        <v>82</v>
      </c>
      <c r="C32" s="100">
        <v>6</v>
      </c>
      <c r="D32" s="136">
        <v>1</v>
      </c>
      <c r="E32" s="100">
        <v>1</v>
      </c>
      <c r="F32" s="97"/>
      <c r="G32" s="97"/>
    </row>
    <row r="33" spans="1:7">
      <c r="A33" s="100">
        <v>29</v>
      </c>
      <c r="B33" s="100">
        <v>83</v>
      </c>
      <c r="C33" s="100">
        <v>8</v>
      </c>
      <c r="D33" s="136">
        <v>2</v>
      </c>
      <c r="E33" s="100">
        <v>7</v>
      </c>
      <c r="F33" s="97"/>
      <c r="G33" s="97"/>
    </row>
    <row r="34" spans="1:7">
      <c r="A34" s="100">
        <v>30</v>
      </c>
      <c r="B34" s="100">
        <v>84</v>
      </c>
      <c r="C34" s="100">
        <v>6</v>
      </c>
      <c r="D34" s="136">
        <v>3</v>
      </c>
      <c r="E34" s="100">
        <v>7</v>
      </c>
      <c r="F34" s="97"/>
      <c r="G34" s="97"/>
    </row>
    <row r="35" spans="1:7">
      <c r="A35" s="100">
        <v>31</v>
      </c>
      <c r="B35" s="100">
        <v>85</v>
      </c>
      <c r="C35" s="100">
        <v>10</v>
      </c>
      <c r="D35" s="136">
        <v>3</v>
      </c>
      <c r="E35" s="100">
        <v>9</v>
      </c>
      <c r="F35" s="97"/>
      <c r="G35" s="97"/>
    </row>
    <row r="36" spans="1:7">
      <c r="A36" s="100">
        <v>32</v>
      </c>
      <c r="B36" s="100">
        <v>86</v>
      </c>
      <c r="C36" s="100">
        <v>0</v>
      </c>
      <c r="D36" s="136"/>
      <c r="E36" s="100"/>
      <c r="F36" s="97"/>
      <c r="G36" s="97"/>
    </row>
    <row r="37" spans="1:7">
      <c r="A37" s="100">
        <v>33</v>
      </c>
      <c r="B37" s="100">
        <v>87</v>
      </c>
      <c r="C37" s="100">
        <v>0</v>
      </c>
      <c r="D37" s="136"/>
      <c r="E37" s="100"/>
      <c r="F37" s="97"/>
      <c r="G37" s="97"/>
    </row>
    <row r="38" spans="1:7">
      <c r="A38" s="100">
        <v>34</v>
      </c>
      <c r="B38" s="100">
        <v>88</v>
      </c>
      <c r="C38" s="100">
        <v>0</v>
      </c>
      <c r="D38" s="136"/>
      <c r="E38" s="100"/>
      <c r="F38" s="97"/>
      <c r="G38" s="97"/>
    </row>
    <row r="39" spans="1:7">
      <c r="A39" s="100">
        <v>35</v>
      </c>
      <c r="B39" s="100">
        <v>89</v>
      </c>
      <c r="C39" s="100">
        <v>0</v>
      </c>
      <c r="D39" s="136"/>
      <c r="E39" s="100"/>
    </row>
    <row r="40" spans="1:7">
      <c r="A40" s="100">
        <v>36</v>
      </c>
      <c r="B40" s="100">
        <v>90</v>
      </c>
      <c r="C40" s="100">
        <v>1</v>
      </c>
      <c r="D40" s="138"/>
      <c r="E40" s="110"/>
    </row>
    <row r="41" spans="1:7">
      <c r="A41" s="100">
        <v>37</v>
      </c>
      <c r="B41" s="100">
        <v>91</v>
      </c>
      <c r="C41" s="100">
        <v>1</v>
      </c>
      <c r="D41" s="138"/>
      <c r="E41" s="110"/>
    </row>
    <row r="42" spans="1:7">
      <c r="A42" s="100">
        <v>38</v>
      </c>
      <c r="B42" s="100">
        <v>92</v>
      </c>
      <c r="C42" s="100"/>
      <c r="D42" s="138"/>
      <c r="E42" s="110"/>
    </row>
    <row r="43" spans="1:7">
      <c r="A43" s="108"/>
      <c r="B43" s="100" t="s">
        <v>84</v>
      </c>
      <c r="C43" s="139">
        <f>SUM(C4:C42)</f>
        <v>750</v>
      </c>
      <c r="D43" s="140">
        <f>SUM(D6:D42)</f>
        <v>60</v>
      </c>
      <c r="E43" s="101">
        <f>SUM(E6:E42)</f>
        <v>58</v>
      </c>
    </row>
    <row r="44" spans="1:7">
      <c r="D44" s="135"/>
      <c r="E44" s="135"/>
    </row>
  </sheetData>
  <mergeCells count="2">
    <mergeCell ref="A2:E2"/>
    <mergeCell ref="D3:E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결산(1-6)</vt:lpstr>
      <vt:lpstr>수입지출현황(2-6)</vt:lpstr>
      <vt:lpstr>도시락外(3-6)</vt:lpstr>
      <vt:lpstr>후원금(4-6)</vt:lpstr>
      <vt:lpstr>협찬물품(5-6)</vt:lpstr>
      <vt:lpstr>참석인원(6-6)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박계형</dc:creator>
  <cp:lastModifiedBy>user</cp:lastModifiedBy>
  <cp:lastPrinted>2013-11-01T01:43:15Z</cp:lastPrinted>
  <dcterms:created xsi:type="dcterms:W3CDTF">2013-10-15T01:22:52Z</dcterms:created>
  <dcterms:modified xsi:type="dcterms:W3CDTF">2013-11-05T06:01:02Z</dcterms:modified>
</cp:coreProperties>
</file>